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9.xml" ContentType="application/vnd.openxmlformats-officedocument.spreadsheetml.externalLink+xml"/>
  <Override PartName="/xl/calcChain.xml" ContentType="application/vnd.openxmlformats-officedocument.spreadsheetml.calcChain+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10.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21075" windowHeight="9780" tabRatio="725" activeTab="1"/>
  </bookViews>
  <sheets>
    <sheet name="Приложение3" sheetId="1" r:id="rId1"/>
    <sheet name="Приложение 1" sheetId="9" r:id="rId2"/>
    <sheet name="Приложение 4" sheetId="6" r:id="rId3"/>
    <sheet name="Приложение 2" sheetId="10"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CST11">[1]MAIN!$A$106:$IV$106</definedName>
    <definedName name="__CST12">[1]MAIN!$A$116:$IV$116</definedName>
    <definedName name="__CST13">[1]MAIN!$A$126:$IV$126</definedName>
    <definedName name="__CST14">[1]MAIN!$A$346:$IV$346</definedName>
    <definedName name="__CST15">[1]MAIN!$A$1198:$IV$1198</definedName>
    <definedName name="__CST21">[1]MAIN!$A$109:$IV$109</definedName>
    <definedName name="__CST22">[1]MAIN!$A$119:$IV$119</definedName>
    <definedName name="__CST23">[1]MAIN!$A$129:$IV$129</definedName>
    <definedName name="__CST24">[1]MAIN!$A$349:$IV$349</definedName>
    <definedName name="__CST25">[1]MAIN!$A$1200:$IV$1200</definedName>
    <definedName name="__FXA1">[1]MAIN!$A$261:$IV$261</definedName>
    <definedName name="__FXA11">[1]MAIN!$A$1204:$IV$1204</definedName>
    <definedName name="__FXA2">[1]MAIN!$A$280:$IV$280</definedName>
    <definedName name="__FXA21">[1]MAIN!$A$1206:$IV$1206</definedName>
    <definedName name="__IRR1">[1]MAIN!$D$1013</definedName>
    <definedName name="__KRD1">[1]MAIN!$A$524:$IV$524</definedName>
    <definedName name="__KRD2">[1]MAIN!$A$552:$IV$552</definedName>
    <definedName name="__LIS1">[1]MAIN!$A$325:$IV$325</definedName>
    <definedName name="__NPV1">[1]MAIN!$D$1004</definedName>
    <definedName name="__PR11">[1]MAIN!$A$66:$IV$66</definedName>
    <definedName name="__PR12">[1]MAIN!$A$76:$IV$76</definedName>
    <definedName name="__PR13">[1]MAIN!$A$86:$IV$86</definedName>
    <definedName name="__PR14">[1]MAIN!$A$1194:$IV$1194</definedName>
    <definedName name="__PR21">[1]MAIN!$A$69:$IV$69</definedName>
    <definedName name="__PR22">[1]MAIN!$A$79:$IV$79</definedName>
    <definedName name="__PR23">[1]MAIN!$A$89:$IV$89</definedName>
    <definedName name="__PR24">[1]MAIN!$A$1196:$IV$1196</definedName>
    <definedName name="__RAZ1" localSheetId="3">#REF!</definedName>
    <definedName name="__RAZ1">#REF!</definedName>
    <definedName name="__RAZ2" localSheetId="3">#REF!</definedName>
    <definedName name="__RAZ2">#REF!</definedName>
    <definedName name="__RAZ3" localSheetId="3">#REF!</definedName>
    <definedName name="__RAZ3">#REF!</definedName>
    <definedName name="__SAL1">[1]MAIN!$A$151:$IV$151</definedName>
    <definedName name="__SAL2">[1]MAIN!$A$161:$IV$161</definedName>
    <definedName name="__SAL3">[1]MAIN!$A$171:$IV$171</definedName>
    <definedName name="__SAL4">[1]MAIN!$A$181:$IV$181</definedName>
    <definedName name="__tab1">[1]MAIN!$A$33:$AL$60</definedName>
    <definedName name="__tab10">[1]MAIN!$A$241:$AL$299</definedName>
    <definedName name="__tab11">[1]MAIN!$A$301:$AL$337</definedName>
    <definedName name="__tab12">[1]MAIN!$A$339:$AL$401</definedName>
    <definedName name="__tab13">[1]MAIN!$A$403:$AL$437</definedName>
    <definedName name="__tab14">[1]MAIN!$A$439:$AL$481</definedName>
    <definedName name="__tab15">[1]MAIN!$A$483:$AL$528</definedName>
    <definedName name="__tab16">[1]MAIN!$A$530:$AL$556</definedName>
    <definedName name="__tab17">[1]MAIN!$A$558:$AL$588</definedName>
    <definedName name="__tab18">[1]MAIN!$A$590:$AL$701</definedName>
    <definedName name="__tab19">[1]MAIN!$A$703:$AL$727</definedName>
    <definedName name="__tab2">[1]MAIN!$A$62:$AL$70</definedName>
    <definedName name="__tab20">[1]MAIN!$A$729:$AL$774</definedName>
    <definedName name="__tab21">[1]MAIN!$A$776:$AL$807</definedName>
    <definedName name="__tab22">[1]MAIN!$A$809:$AL$822</definedName>
    <definedName name="__tab23">[1]MAIN!$A$824:$AL$847</definedName>
    <definedName name="__tab24">[1]MAIN!$A$849:$AL$878</definedName>
    <definedName name="__tab25">[1]MAIN!$A$880:$AK$929</definedName>
    <definedName name="__tab26">[1]MAIN!$A$932:$AK$956</definedName>
    <definedName name="__tab27">[1]MAIN!$A$958:$AL$1027</definedName>
    <definedName name="__tab28">[1]MAIN!$A$1029:$AL$1088</definedName>
    <definedName name="__tab29">[1]MAIN!$A$1090:$AL$1139</definedName>
    <definedName name="__tab3">[1]MAIN!$A$72:$AL$80</definedName>
    <definedName name="__tab30">[1]MAIN!$A$1141:$AL$1184</definedName>
    <definedName name="__tab31">[1]MAIN!$A$1186:$AK$1206</definedName>
    <definedName name="__tab4">[1]MAIN!$A$82:$AL$100</definedName>
    <definedName name="__tab5">[1]MAIN!$A$102:$AL$110</definedName>
    <definedName name="__tab6">[1]MAIN!$A$112:$AL$120</definedName>
    <definedName name="__tab7">[1]MAIN!$A$122:$AL$140</definedName>
    <definedName name="__tab8">[1]MAIN!$A$142:$AL$190</definedName>
    <definedName name="__tab9">[1]MAIN!$A$192:$AL$239</definedName>
    <definedName name="__TXS1">[1]MAIN!$A$647:$IV$647</definedName>
    <definedName name="__TXS11">[1]MAIN!$A$1105:$IV$1105</definedName>
    <definedName name="__TXS2">[1]MAIN!$A$680:$IV$680</definedName>
    <definedName name="__TXS21">[1]MAIN!$A$1111:$IV$1111</definedName>
    <definedName name="__VC1">[1]MAIN!$F$1249:$AL$1249</definedName>
    <definedName name="__VC2">[1]MAIN!$F$1250:$AL$1250</definedName>
    <definedName name="_CST11">[1]MAIN!$A$106:$IV$106</definedName>
    <definedName name="_CST12">[1]MAIN!$A$116:$IV$116</definedName>
    <definedName name="_CST13">[1]MAIN!$A$126:$IV$126</definedName>
    <definedName name="_CST14">[1]MAIN!$A$346:$IV$346</definedName>
    <definedName name="_CST15">[1]MAIN!$A$1198:$IV$1198</definedName>
    <definedName name="_CST21">[1]MAIN!$A$109:$IV$109</definedName>
    <definedName name="_CST22">[1]MAIN!$A$119:$IV$119</definedName>
    <definedName name="_CST23">[1]MAIN!$A$129:$IV$129</definedName>
    <definedName name="_CST24">[1]MAIN!$A$349:$IV$349</definedName>
    <definedName name="_CST25">[1]MAIN!$A$1200:$IV$1200</definedName>
    <definedName name="_FXA1">[1]MAIN!$A$261:$IV$261</definedName>
    <definedName name="_FXA11">[1]MAIN!$A$1204:$IV$1204</definedName>
    <definedName name="_FXA2">[1]MAIN!$A$280:$IV$280</definedName>
    <definedName name="_FXA21">[1]MAIN!$A$1206:$IV$1206</definedName>
    <definedName name="_IRR1">[1]MAIN!$D$1013</definedName>
    <definedName name="_KRD1">[1]MAIN!$A$524:$IV$524</definedName>
    <definedName name="_KRD2">[1]MAIN!$A$552:$IV$552</definedName>
    <definedName name="_LIS1">[1]MAIN!$A$325:$IV$325</definedName>
    <definedName name="_NPV1">[1]MAIN!$D$1004</definedName>
    <definedName name="_PR11">[1]MAIN!$A$66:$IV$66</definedName>
    <definedName name="_PR12">[1]MAIN!$A$76:$IV$76</definedName>
    <definedName name="_PR13">[1]MAIN!$A$86:$IV$86</definedName>
    <definedName name="_PR14">[1]MAIN!$A$1194:$IV$1194</definedName>
    <definedName name="_PR21">[1]MAIN!$A$69:$IV$69</definedName>
    <definedName name="_PR22">[1]MAIN!$A$79:$IV$79</definedName>
    <definedName name="_PR23">[1]MAIN!$A$89:$IV$89</definedName>
    <definedName name="_PR24">[1]MAIN!$A$1196:$IV$1196</definedName>
    <definedName name="_RAZ1" localSheetId="1">#REF!</definedName>
    <definedName name="_RAZ1" localSheetId="3">#REF!</definedName>
    <definedName name="_RAZ1">#REF!</definedName>
    <definedName name="_RAZ2" localSheetId="1">#REF!</definedName>
    <definedName name="_RAZ2" localSheetId="3">#REF!</definedName>
    <definedName name="_RAZ2">#REF!</definedName>
    <definedName name="_RAZ3" localSheetId="1">#REF!</definedName>
    <definedName name="_RAZ3" localSheetId="3">#REF!</definedName>
    <definedName name="_RAZ3">#REF!</definedName>
    <definedName name="_SAL1">[1]MAIN!$A$151:$IV$151</definedName>
    <definedName name="_SAL2">[1]MAIN!$A$161:$IV$161</definedName>
    <definedName name="_SAL3">[1]MAIN!$A$171:$IV$171</definedName>
    <definedName name="_SAL4">[1]MAIN!$A$181:$IV$181</definedName>
    <definedName name="_tab1">[1]MAIN!$A$33:$AL$60</definedName>
    <definedName name="_tab10">[1]MAIN!$A$241:$AL$299</definedName>
    <definedName name="_tab11">[1]MAIN!$A$301:$AL$337</definedName>
    <definedName name="_tab12">[1]MAIN!$A$339:$AL$401</definedName>
    <definedName name="_tab13">[1]MAIN!$A$403:$AL$437</definedName>
    <definedName name="_tab14">[1]MAIN!$A$439:$AL$481</definedName>
    <definedName name="_tab15">[1]MAIN!$A$483:$AL$528</definedName>
    <definedName name="_tab16">[1]MAIN!$A$530:$AL$556</definedName>
    <definedName name="_tab17">[1]MAIN!$A$558:$AL$588</definedName>
    <definedName name="_tab18">[1]MAIN!$A$590:$AL$701</definedName>
    <definedName name="_tab19">[1]MAIN!$A$703:$AL$727</definedName>
    <definedName name="_tab2">[1]MAIN!$A$62:$AL$70</definedName>
    <definedName name="_tab20">[1]MAIN!$A$729:$AL$774</definedName>
    <definedName name="_tab21">[1]MAIN!$A$776:$AL$807</definedName>
    <definedName name="_tab22">[1]MAIN!$A$809:$AL$822</definedName>
    <definedName name="_tab23">[1]MAIN!$A$824:$AL$847</definedName>
    <definedName name="_tab24">[1]MAIN!$A$849:$AL$878</definedName>
    <definedName name="_tab25">[1]MAIN!$A$880:$AK$929</definedName>
    <definedName name="_tab26">[1]MAIN!$A$932:$AK$956</definedName>
    <definedName name="_tab27">[1]MAIN!$A$958:$AL$1027</definedName>
    <definedName name="_tab28">[1]MAIN!$A$1029:$AL$1088</definedName>
    <definedName name="_tab29">[1]MAIN!$A$1090:$AL$1139</definedName>
    <definedName name="_tab3">[1]MAIN!$A$72:$AL$80</definedName>
    <definedName name="_tab30">[1]MAIN!$A$1141:$AL$1184</definedName>
    <definedName name="_tab31">[1]MAIN!$A$1186:$AK$1206</definedName>
    <definedName name="_tab4">[1]MAIN!$A$82:$AL$100</definedName>
    <definedName name="_tab5">[1]MAIN!$A$102:$AL$110</definedName>
    <definedName name="_tab6">[1]MAIN!$A$112:$AL$120</definedName>
    <definedName name="_tab7">[1]MAIN!$A$122:$AL$140</definedName>
    <definedName name="_tab8">[1]MAIN!$A$142:$AL$190</definedName>
    <definedName name="_tab9">[1]MAIN!$A$192:$AL$239</definedName>
    <definedName name="_TXS1">[1]MAIN!$A$647:$IV$647</definedName>
    <definedName name="_TXS11">[1]MAIN!$A$1105:$IV$1105</definedName>
    <definedName name="_TXS2">[1]MAIN!$A$680:$IV$680</definedName>
    <definedName name="_TXS21">[1]MAIN!$A$1111:$IV$1111</definedName>
    <definedName name="_VC1">[1]MAIN!$F$1249:$AL$1249</definedName>
    <definedName name="_VC2">[1]MAIN!$F$1250:$AL$1250</definedName>
    <definedName name="cash">[1]MAIN!$F$876:$AL$876</definedName>
    <definedName name="cash1">[1]MAIN!$F$1251:$AJ$1251</definedName>
    <definedName name="cash2">[1]MAIN!$F$1252:$AJ$1252</definedName>
    <definedName name="cashforeign">[1]MAIN!$F$845:$AL$845</definedName>
    <definedName name="cashlocal">[1]MAIN!$F$805:$AL$805</definedName>
    <definedName name="COST1">[1]MAIN!$A$105:$IV$106</definedName>
    <definedName name="COST2">[1]MAIN!$A$108:$IV$109</definedName>
    <definedName name="cur_assets">[1]MAIN!$F$899:$AK$899</definedName>
    <definedName name="cur_liab">[1]MAIN!$F$923:$AK$923</definedName>
    <definedName name="data_">[1]MAIN!$F$18</definedName>
    <definedName name="DPAYB">[1]MAIN!$D$1002</definedName>
    <definedName name="FIXASSETS1">[1]MAIN!$A$245:$IV$260</definedName>
    <definedName name="FIXASSETS2">[1]MAIN!$A$263:$IV$279</definedName>
    <definedName name="INDASS1">[1]MAIN!$F$247:$AJ$247</definedName>
    <definedName name="INDASS2">[1]MAIN!$F$265:$AJ$265</definedName>
    <definedName name="ISHOD1" localSheetId="1">#REF!</definedName>
    <definedName name="ISHOD1" localSheetId="3">#REF!</definedName>
    <definedName name="ISHOD1">#REF!</definedName>
    <definedName name="ISHOD2_1" localSheetId="1">#REF!</definedName>
    <definedName name="ISHOD2_1" localSheetId="3">#REF!</definedName>
    <definedName name="ISHOD2_1">#REF!</definedName>
    <definedName name="ISHOD2_2" localSheetId="1">#REF!</definedName>
    <definedName name="ISHOD2_2" localSheetId="3">#REF!</definedName>
    <definedName name="ISHOD2_2">#REF!</definedName>
    <definedName name="koeff1">[1]MAIN!$C$1327</definedName>
    <definedName name="koeff2">[1]MAIN!$C$1328</definedName>
    <definedName name="koeff3">[1]MAIN!$C$1329</definedName>
    <definedName name="koeff4">[1]MAIN!$C$1330</definedName>
    <definedName name="koeff5">[1]MAIN!$F$980</definedName>
    <definedName name="KREDIT1">[1]MAIN!$A$486:$IV$504</definedName>
    <definedName name="KREDIT2">[1]MAIN!$A$533:$IV$551</definedName>
    <definedName name="labor_costs">[1]MAIN!$F$187:$AL$187</definedName>
    <definedName name="Language">[1]MAIN!$F$1247</definedName>
    <definedName name="lastcolumn">[1]MAIN!$AJ$1:$AJ$65536</definedName>
    <definedName name="LISING1">[1]MAIN!$A$305:$IV$324</definedName>
    <definedName name="MAXWC">[1]MAIN!$C$1340</definedName>
    <definedName name="Method">[1]MAIN!$F$29</definedName>
    <definedName name="MINCASH">[1]MAIN!$C$1338</definedName>
    <definedName name="minlabor_costs">[1]MAIN!$F$594:$AL$594</definedName>
    <definedName name="MINPROFIT">[1]MAIN!$C$1339</definedName>
    <definedName name="Money1">[1]MAIN!$F$20</definedName>
    <definedName name="Money11">[1]MAIN!$F$21</definedName>
    <definedName name="Money2">[1]MAIN!$F$24</definedName>
    <definedName name="Money21">[1]MAIN!$F$25</definedName>
    <definedName name="MoneyR">[1]MAIN!$F$1248</definedName>
    <definedName name="npi">[1]MAIN!$F$1245:$AK$1245</definedName>
    <definedName name="NPVR">[1]MAIN!$D$1025</definedName>
    <definedName name="OTCST1">[1]MAIN!$A$200:$IV$200</definedName>
    <definedName name="OTCST2">[1]MAIN!$A$204:$IV$204</definedName>
    <definedName name="OTCST3">[1]MAIN!$A$229:$IV$229</definedName>
    <definedName name="OTHER_COST2">[1]MAIN!$A$204:$IV$204</definedName>
    <definedName name="OTHER_COST3">[1]MAIN!$A$228:$IV$229</definedName>
    <definedName name="OTHERCOST1">[1]MAIN!$A$200:$IV$200</definedName>
    <definedName name="PARAM1_1" localSheetId="1">#REF!</definedName>
    <definedName name="PARAM1_1" localSheetId="3">#REF!</definedName>
    <definedName name="PARAM1_1">#REF!</definedName>
    <definedName name="PARAM1_2" localSheetId="1">#REF!</definedName>
    <definedName name="PARAM1_2" localSheetId="3">#REF!</definedName>
    <definedName name="PARAM1_2">#REF!</definedName>
    <definedName name="PARAM2" localSheetId="1">#REF!</definedName>
    <definedName name="PARAM2" localSheetId="3">#REF!</definedName>
    <definedName name="PARAM2">#REF!</definedName>
    <definedName name="PARSENS1_1">[1]MAIN!$B$1344</definedName>
    <definedName name="PARSENS1_2">[1]MAIN!$C$1344</definedName>
    <definedName name="PARSENS2">[1]MAIN!$A$1355</definedName>
    <definedName name="pi">[1]MAIN!$F$16</definedName>
    <definedName name="PRINT_SENS" localSheetId="1">#REF!</definedName>
    <definedName name="PRINT_SENS" localSheetId="3">#REF!</definedName>
    <definedName name="PRINT_SENS">#REF!</definedName>
    <definedName name="PRO" localSheetId="1">[1]MAIN!#REF!</definedName>
    <definedName name="PRO" localSheetId="3">[1]MAIN!#REF!</definedName>
    <definedName name="PRO">[1]MAIN!#REF!</definedName>
    <definedName name="PROD1">[1]MAIN!$A$65:$IV$66</definedName>
    <definedName name="PROD2">[1]MAIN!$A$68:$IV$69</definedName>
    <definedName name="project">[1]MAIN!$A$13</definedName>
    <definedName name="RAZMER1" localSheetId="1">#REF!</definedName>
    <definedName name="RAZMER1" localSheetId="3">#REF!</definedName>
    <definedName name="RAZMER1">#REF!</definedName>
    <definedName name="RAZMER2" localSheetId="1">#REF!</definedName>
    <definedName name="RAZMER2" localSheetId="3">#REF!</definedName>
    <definedName name="RAZMER2">#REF!</definedName>
    <definedName name="RAZMER3" localSheetId="1">#REF!</definedName>
    <definedName name="RAZMER3" localSheetId="3">#REF!</definedName>
    <definedName name="RAZMER3">#REF!</definedName>
    <definedName name="Rep_cur">[1]MAIN!$F$28</definedName>
    <definedName name="revenues">[1]MAIN!$F$90:$AL$90</definedName>
    <definedName name="SALAR1">[1]MAIN!$A$146:$IV$150</definedName>
    <definedName name="SALAR2">[1]MAIN!$A$156:$IV$160</definedName>
    <definedName name="SALAR3">[1]MAIN!$A$166:$IV$170</definedName>
    <definedName name="SALAR4">[1]MAIN!$A$176:$IV$180</definedName>
    <definedName name="SENSTAB1">[1]MAIN!$A$1344:$C$1351</definedName>
    <definedName name="SENSTAB2">[1]MAIN!$A$1355:$H$1360</definedName>
    <definedName name="social">[1]MAIN!$F$627:$AJ$627</definedName>
    <definedName name="SPAYB">[1]MAIN!$D$1000</definedName>
    <definedName name="SUMMBLOCK">[1]MAIN!$A$1211:$AL$1241</definedName>
    <definedName name="tab0">[1]MAIN!$A$13:$F$30</definedName>
    <definedName name="TAXE1">[1]MAIN!$A$641:$IV$646</definedName>
    <definedName name="TAXE2">[1]MAIN!$A$674:$IV$679</definedName>
    <definedName name="TOTWC">[1]MAIN!$C$1341</definedName>
    <definedName name="VAT">[1]MAIN!$F$597</definedName>
    <definedName name="_xlnm.Print_Area" localSheetId="1">'Приложение 1'!$A$1:$N$19</definedName>
    <definedName name="_xlnm.Print_Area" localSheetId="3">'Приложение 2'!$A$1:$X$54</definedName>
    <definedName name="_xlnm.Print_Area" localSheetId="0">Приложение3!$A$1:$X$62</definedName>
    <definedName name="Проц1">[1]MAIN!$F$186</definedName>
    <definedName name="ПроцИзПр1">[1]MAIN!$F$188</definedName>
    <definedName name="СтНПр1">[1]MAIN!$F$180</definedName>
    <definedName name="ЧП1">[1]MAIN!$F$396</definedName>
  </definedNames>
  <calcPr calcId="124519"/>
</workbook>
</file>

<file path=xl/calcChain.xml><?xml version="1.0" encoding="utf-8"?>
<calcChain xmlns="http://schemas.openxmlformats.org/spreadsheetml/2006/main">
  <c r="K8" i="9"/>
  <c r="R49" i="10" l="1"/>
  <c r="P49"/>
  <c r="O49"/>
  <c r="N49"/>
  <c r="M49"/>
  <c r="L49"/>
  <c r="K49"/>
  <c r="J49"/>
  <c r="I49"/>
  <c r="H49"/>
  <c r="G49"/>
  <c r="F49"/>
  <c r="E49"/>
  <c r="D49"/>
  <c r="C49"/>
  <c r="B49"/>
  <c r="A49"/>
  <c r="U43"/>
  <c r="T43"/>
  <c r="S43"/>
  <c r="R43"/>
  <c r="Q43"/>
  <c r="P43"/>
  <c r="O43"/>
  <c r="N43"/>
  <c r="M43"/>
  <c r="L43"/>
  <c r="K43"/>
  <c r="J43"/>
  <c r="I43"/>
  <c r="H43"/>
  <c r="G43"/>
  <c r="F43"/>
  <c r="E43"/>
  <c r="D43"/>
  <c r="C43"/>
  <c r="B43"/>
  <c r="A43"/>
  <c r="X36"/>
  <c r="W36"/>
  <c r="V36"/>
  <c r="U36"/>
  <c r="T36"/>
  <c r="S36"/>
  <c r="R36"/>
  <c r="Q36"/>
  <c r="P36"/>
  <c r="O36"/>
  <c r="N36"/>
  <c r="M36"/>
  <c r="L36"/>
  <c r="K36"/>
  <c r="J36"/>
  <c r="I36"/>
  <c r="H36"/>
  <c r="G36"/>
  <c r="F36"/>
  <c r="E36"/>
  <c r="D36"/>
  <c r="C36"/>
  <c r="B36"/>
  <c r="A36"/>
  <c r="W29"/>
  <c r="V29"/>
  <c r="U29"/>
  <c r="T29"/>
  <c r="S29"/>
  <c r="R29"/>
  <c r="Q29"/>
  <c r="P29"/>
  <c r="O29"/>
  <c r="N29"/>
  <c r="M29"/>
  <c r="L29"/>
  <c r="K29"/>
  <c r="J29"/>
  <c r="I29"/>
  <c r="H29"/>
  <c r="G29"/>
  <c r="F29"/>
  <c r="E29"/>
  <c r="D29"/>
  <c r="C29"/>
  <c r="W28"/>
  <c r="V28"/>
  <c r="U28"/>
  <c r="T28"/>
  <c r="S28"/>
  <c r="R28"/>
  <c r="Q28"/>
  <c r="P28"/>
  <c r="O28"/>
  <c r="N28"/>
  <c r="M28"/>
  <c r="L28"/>
  <c r="K28"/>
  <c r="J28"/>
  <c r="I28"/>
  <c r="H28"/>
  <c r="G28"/>
  <c r="F28"/>
  <c r="E28"/>
  <c r="D28"/>
  <c r="C28"/>
  <c r="T24"/>
  <c r="S24"/>
  <c r="R24"/>
  <c r="Q24"/>
  <c r="P24"/>
  <c r="O24"/>
  <c r="N24"/>
  <c r="M24"/>
  <c r="L24"/>
  <c r="K24"/>
  <c r="J24"/>
  <c r="I24"/>
  <c r="H24"/>
  <c r="G24"/>
  <c r="F24"/>
  <c r="E24"/>
  <c r="D24"/>
  <c r="C24"/>
  <c r="T23"/>
  <c r="S23"/>
  <c r="R23"/>
  <c r="Q23"/>
  <c r="P23"/>
  <c r="O23"/>
  <c r="N23"/>
  <c r="M23"/>
  <c r="L23"/>
  <c r="K23"/>
  <c r="J23"/>
  <c r="I23"/>
  <c r="H23"/>
  <c r="G23"/>
  <c r="F23"/>
  <c r="E23"/>
  <c r="D23"/>
  <c r="C23"/>
  <c r="N18"/>
  <c r="M18"/>
  <c r="L18"/>
  <c r="K18"/>
  <c r="J18"/>
  <c r="I18"/>
  <c r="H18"/>
  <c r="G18"/>
  <c r="F18"/>
  <c r="E18"/>
  <c r="D18"/>
  <c r="C18"/>
  <c r="W17"/>
  <c r="V17"/>
  <c r="U17"/>
  <c r="T17"/>
  <c r="S17"/>
  <c r="R17"/>
  <c r="Q17"/>
  <c r="P17"/>
  <c r="O17"/>
  <c r="N17"/>
  <c r="M17"/>
  <c r="L17"/>
  <c r="K17"/>
  <c r="J17"/>
  <c r="I17"/>
  <c r="H17"/>
  <c r="G17"/>
  <c r="F17"/>
  <c r="E17"/>
  <c r="D17"/>
  <c r="C17"/>
  <c r="T13"/>
  <c r="S13"/>
  <c r="R13"/>
  <c r="Q13"/>
  <c r="P13"/>
  <c r="O13"/>
  <c r="N13"/>
  <c r="M13"/>
  <c r="L13"/>
  <c r="K13"/>
  <c r="J13"/>
  <c r="I13"/>
  <c r="H13"/>
  <c r="G13"/>
  <c r="F13"/>
  <c r="E13"/>
  <c r="D13"/>
  <c r="C13"/>
  <c r="T12"/>
  <c r="S12"/>
  <c r="R12"/>
  <c r="Q12"/>
  <c r="P12"/>
  <c r="O12"/>
  <c r="N12"/>
  <c r="M12"/>
  <c r="L12"/>
  <c r="K12"/>
  <c r="J12"/>
  <c r="I12"/>
  <c r="H12"/>
  <c r="G12"/>
  <c r="F12"/>
  <c r="E12"/>
  <c r="D12"/>
  <c r="C12"/>
  <c r="S7"/>
  <c r="R7"/>
  <c r="Q7"/>
  <c r="P7"/>
  <c r="O7"/>
  <c r="N7"/>
  <c r="M7"/>
  <c r="L7"/>
  <c r="K7"/>
  <c r="J7"/>
  <c r="I7"/>
  <c r="H7"/>
  <c r="G7"/>
  <c r="F7"/>
  <c r="E7"/>
  <c r="D7"/>
  <c r="C7"/>
  <c r="B7"/>
  <c r="A7"/>
  <c r="D13" i="6" l="1"/>
  <c r="F13" s="1"/>
  <c r="C22"/>
  <c r="E22" s="1"/>
  <c r="C13"/>
  <c r="E13" s="1"/>
  <c r="D23"/>
  <c r="F23" s="1"/>
  <c r="K58" i="1"/>
  <c r="C23" i="6"/>
  <c r="E23" s="1"/>
  <c r="C21" l="1"/>
  <c r="E21" s="1"/>
  <c r="R58" i="1"/>
  <c r="D22" i="6" l="1"/>
  <c r="F22" s="1"/>
  <c r="D21"/>
  <c r="F21" s="1"/>
  <c r="P58" i="1"/>
  <c r="K11" i="9" l="1"/>
  <c r="K11" i="1"/>
  <c r="K10" i="9"/>
  <c r="K10" i="1"/>
  <c r="K12" i="9"/>
  <c r="K12" i="1"/>
  <c r="K9" i="9"/>
  <c r="K9" i="1"/>
  <c r="K8"/>
  <c r="D17" i="6" l="1"/>
  <c r="C17"/>
  <c r="F16"/>
  <c r="E16"/>
  <c r="D16"/>
  <c r="F17"/>
  <c r="E17"/>
  <c r="C16"/>
  <c r="M10" i="9" l="1"/>
  <c r="L8" i="1"/>
  <c r="L11" l="1"/>
  <c r="M10"/>
  <c r="L9"/>
  <c r="L12" i="9"/>
  <c r="L12" i="1"/>
  <c r="L10" i="9"/>
  <c r="L10" i="1"/>
  <c r="N10" i="9"/>
  <c r="M8" i="1"/>
  <c r="L11" i="9" l="1"/>
  <c r="N10" i="1"/>
  <c r="L9" i="9"/>
  <c r="N11" i="1"/>
  <c r="N11" i="9"/>
  <c r="N12"/>
  <c r="N12" i="1"/>
  <c r="M12" i="9"/>
  <c r="M12" i="1"/>
  <c r="M11" i="9"/>
  <c r="M11" i="1"/>
  <c r="N8"/>
  <c r="M9" i="9" l="1"/>
  <c r="M8" s="1"/>
  <c r="M9" i="1"/>
  <c r="L8" i="9"/>
  <c r="N9" i="1"/>
  <c r="N9" i="9"/>
  <c r="N8" s="1"/>
  <c r="O58" i="1" l="1"/>
  <c r="N58"/>
  <c r="C46" l="1"/>
  <c r="B46"/>
  <c r="A46"/>
  <c r="D58" l="1"/>
  <c r="R52"/>
  <c r="K52"/>
  <c r="C58"/>
  <c r="Q52"/>
  <c r="J52"/>
  <c r="D52" l="1"/>
  <c r="U46"/>
  <c r="N46"/>
  <c r="G46"/>
  <c r="C52"/>
  <c r="T46"/>
  <c r="M46"/>
  <c r="F46"/>
  <c r="B58" l="1"/>
  <c r="P52"/>
  <c r="I52"/>
  <c r="A58"/>
  <c r="O52"/>
  <c r="H52"/>
  <c r="B52" l="1"/>
  <c r="S46"/>
  <c r="L46"/>
  <c r="E46"/>
  <c r="A52"/>
  <c r="R46"/>
  <c r="K46"/>
  <c r="D46"/>
  <c r="L58" l="1"/>
  <c r="I58"/>
  <c r="F58"/>
  <c r="T52"/>
  <c r="M52"/>
  <c r="M58"/>
  <c r="J58"/>
  <c r="G58"/>
  <c r="U52"/>
  <c r="N52"/>
  <c r="F52" l="1"/>
  <c r="W46"/>
  <c r="P46"/>
  <c r="I46"/>
  <c r="G52"/>
  <c r="X46"/>
  <c r="Q46"/>
  <c r="J46"/>
  <c r="H58"/>
  <c r="E58"/>
  <c r="S52"/>
  <c r="L52"/>
  <c r="E52" l="1"/>
  <c r="V46"/>
  <c r="O46"/>
  <c r="H46"/>
  <c r="W39" l="1"/>
  <c r="V39"/>
  <c r="U39"/>
  <c r="T39"/>
  <c r="S39"/>
  <c r="R39"/>
  <c r="Q39"/>
  <c r="P39"/>
  <c r="O39"/>
  <c r="W38"/>
  <c r="V38"/>
  <c r="U38"/>
  <c r="T38"/>
  <c r="S38"/>
  <c r="R38"/>
  <c r="Q38"/>
  <c r="P38"/>
  <c r="O38"/>
  <c r="N39" l="1"/>
  <c r="M39"/>
  <c r="L39"/>
  <c r="K39"/>
  <c r="J39"/>
  <c r="I39"/>
  <c r="N38"/>
  <c r="M38"/>
  <c r="L38"/>
  <c r="K38"/>
  <c r="J38"/>
  <c r="I38"/>
  <c r="H39"/>
  <c r="G39"/>
  <c r="F39"/>
  <c r="E39"/>
  <c r="D39"/>
  <c r="C39"/>
  <c r="H38"/>
  <c r="G38"/>
  <c r="F38"/>
  <c r="E38"/>
  <c r="D38"/>
  <c r="C38"/>
  <c r="T34" l="1"/>
  <c r="S34"/>
  <c r="R34"/>
  <c r="Q34"/>
  <c r="P34"/>
  <c r="O34"/>
  <c r="N34"/>
  <c r="M34"/>
  <c r="L34"/>
  <c r="L33"/>
  <c r="M33"/>
  <c r="N33"/>
  <c r="O33"/>
  <c r="P33"/>
  <c r="Q33"/>
  <c r="R33"/>
  <c r="S33"/>
  <c r="T33"/>
  <c r="K34"/>
  <c r="J34"/>
  <c r="I34"/>
  <c r="H34"/>
  <c r="G34"/>
  <c r="F34"/>
  <c r="E34"/>
  <c r="D34"/>
  <c r="C34"/>
  <c r="C33"/>
  <c r="D33"/>
  <c r="E33"/>
  <c r="F33"/>
  <c r="G33"/>
  <c r="H33"/>
  <c r="I33"/>
  <c r="J33"/>
  <c r="K33"/>
  <c r="W27" l="1"/>
  <c r="V27"/>
  <c r="U27"/>
  <c r="T27"/>
  <c r="S27"/>
  <c r="R27"/>
  <c r="Q27"/>
  <c r="P27"/>
  <c r="O27"/>
  <c r="H28" l="1"/>
  <c r="J28"/>
  <c r="G28"/>
  <c r="D28" l="1"/>
  <c r="F28"/>
  <c r="L28"/>
  <c r="N28"/>
  <c r="K28"/>
  <c r="C28"/>
  <c r="M28" l="1"/>
  <c r="E28" l="1"/>
  <c r="I28" l="1"/>
  <c r="G27" l="1"/>
  <c r="K27"/>
  <c r="I27"/>
  <c r="H27"/>
  <c r="D27"/>
  <c r="F27"/>
  <c r="J27"/>
  <c r="N27"/>
  <c r="M27" l="1"/>
  <c r="L27"/>
  <c r="E27" l="1"/>
  <c r="C27"/>
  <c r="P23" l="1"/>
  <c r="O23"/>
  <c r="N23"/>
  <c r="I23"/>
  <c r="H23"/>
  <c r="T23" l="1"/>
  <c r="S23"/>
  <c r="M23"/>
  <c r="L23"/>
  <c r="K23"/>
  <c r="J23"/>
  <c r="F23"/>
  <c r="E23"/>
  <c r="R23" l="1"/>
  <c r="G23"/>
  <c r="D23"/>
  <c r="Q23" l="1"/>
  <c r="C23" l="1"/>
  <c r="T22" l="1"/>
  <c r="S22"/>
  <c r="R22"/>
  <c r="Q22"/>
  <c r="P22"/>
  <c r="O22"/>
  <c r="N22"/>
  <c r="M22"/>
  <c r="L22"/>
  <c r="C22"/>
  <c r="D22"/>
  <c r="E22"/>
  <c r="F22"/>
  <c r="G22"/>
  <c r="H22"/>
  <c r="I22"/>
  <c r="J22"/>
  <c r="K22"/>
  <c r="S17" l="1"/>
  <c r="R17"/>
  <c r="Q17"/>
  <c r="P17"/>
  <c r="O17"/>
  <c r="N17"/>
  <c r="M17" l="1"/>
  <c r="L17"/>
  <c r="K17"/>
  <c r="J17"/>
  <c r="I17"/>
  <c r="H17"/>
  <c r="G17" l="1"/>
  <c r="F17"/>
  <c r="E17"/>
  <c r="D17"/>
  <c r="C17"/>
  <c r="B17"/>
  <c r="A17"/>
</calcChain>
</file>

<file path=xl/sharedStrings.xml><?xml version="1.0" encoding="utf-8"?>
<sst xmlns="http://schemas.openxmlformats.org/spreadsheetml/2006/main" count="605" uniqueCount="163">
  <si>
    <t>Наименование</t>
  </si>
  <si>
    <t>Фактические действия по присоединению и обеспечению работы устройств в электрической сети</t>
  </si>
  <si>
    <t xml:space="preserve">Стандартизированные тарифные ставки на покрытие расходов в части строительства воздушных линий электропередач, С2, руб./1 км, без НДС, (в ценах 2001 года) </t>
  </si>
  <si>
    <t>х</t>
  </si>
  <si>
    <t xml:space="preserve">Стандартизированные тарифные ставки на покрытие расходов в части строительства трансформаторных подстанций, С4, руб./кВт, без НДС, (в ценах 2001 года) </t>
  </si>
  <si>
    <t>№</t>
  </si>
  <si>
    <t>Подготовка, выдача сетевой организацией технических условий и их согласование</t>
  </si>
  <si>
    <t>Разработка сетевой организацией проектной документации по строительству объектов электросетевого хозяйства - от существующих объектов электросетевого хозяйства до присоединяемых энергопринимающих устройств и (или) объектов электроэнергетики</t>
  </si>
  <si>
    <t>Выполнение сетевой организацией, мероприятий, связанных  со строительством объектов электросетевого хозяйства - от существующих объектов электросетевого хозяйства до присоединяемых энергопринимающих устройств и (или) объектов электроэнергетики</t>
  </si>
  <si>
    <t>3.1.</t>
  </si>
  <si>
    <t>строительство воздушных линий</t>
  </si>
  <si>
    <t>3.2.</t>
  </si>
  <si>
    <t>строительство кабельных линий</t>
  </si>
  <si>
    <t>3.3.</t>
  </si>
  <si>
    <t>строительство пунктов секционирования</t>
  </si>
  <si>
    <t>3.4.</t>
  </si>
  <si>
    <t>строительство комплектных трансформаторных подстанций (КТП), распределительных трансформаторных подстанций (РТП) с уровнем напряжения до 35 кВ</t>
  </si>
  <si>
    <t xml:space="preserve">Ставки* равны стандартизированным тарифным ставкам С4 </t>
  </si>
  <si>
    <t>3.5.</t>
  </si>
  <si>
    <t>строительство центров питания, подстанций уровнем напряжения 35 кВ и выше (ПС)</t>
  </si>
  <si>
    <t>Проверка сетевой организацией выполнения заявителем ТУ</t>
  </si>
  <si>
    <t>Примечание:</t>
  </si>
  <si>
    <t>Участие в осмотре должностным лицом Ростехнадзора присоединяемых устройств</t>
  </si>
  <si>
    <t xml:space="preserve">Стандартизированные тарифные ставки на покрытие расходов в части строительства кабельных линий электропередач без прокола грунта, С3, руб./1 км,  без НДС, (в ценах 2001 года) </t>
  </si>
  <si>
    <t>Постоянная схема электроснабжения</t>
  </si>
  <si>
    <t>Временная схема электроснабжения</t>
  </si>
  <si>
    <t>СИП 2</t>
  </si>
  <si>
    <t>СИП 3</t>
  </si>
  <si>
    <r>
      <t>3х16мм</t>
    </r>
    <r>
      <rPr>
        <vertAlign val="superscript"/>
        <sz val="11"/>
        <color indexed="8"/>
        <rFont val="Times New Roman"/>
        <family val="1"/>
        <charset val="204"/>
      </rPr>
      <t>2</t>
    </r>
    <r>
      <rPr>
        <sz val="11"/>
        <color indexed="8"/>
        <rFont val="Times New Roman"/>
        <family val="1"/>
        <charset val="204"/>
      </rPr>
      <t>+1х25мм</t>
    </r>
    <r>
      <rPr>
        <vertAlign val="superscript"/>
        <sz val="11"/>
        <color indexed="8"/>
        <rFont val="Times New Roman"/>
        <family val="1"/>
        <charset val="204"/>
      </rPr>
      <t>2</t>
    </r>
  </si>
  <si>
    <r>
      <t>3x25мм</t>
    </r>
    <r>
      <rPr>
        <vertAlign val="superscript"/>
        <sz val="11"/>
        <color indexed="8"/>
        <rFont val="Times New Roman"/>
        <family val="1"/>
        <charset val="204"/>
      </rPr>
      <t>2</t>
    </r>
    <r>
      <rPr>
        <sz val="11"/>
        <color indexed="8"/>
        <rFont val="Times New Roman"/>
        <family val="1"/>
        <charset val="204"/>
      </rPr>
      <t>+1x35мм</t>
    </r>
    <r>
      <rPr>
        <vertAlign val="superscript"/>
        <sz val="11"/>
        <color indexed="8"/>
        <rFont val="Times New Roman"/>
        <family val="1"/>
        <charset val="204"/>
      </rPr>
      <t>2</t>
    </r>
  </si>
  <si>
    <r>
      <t>3x35мм</t>
    </r>
    <r>
      <rPr>
        <vertAlign val="superscript"/>
        <sz val="11"/>
        <color indexed="8"/>
        <rFont val="Times New Roman"/>
        <family val="1"/>
        <charset val="204"/>
      </rPr>
      <t>2</t>
    </r>
    <r>
      <rPr>
        <sz val="11"/>
        <color indexed="8"/>
        <rFont val="Times New Roman"/>
        <family val="1"/>
        <charset val="204"/>
      </rPr>
      <t>+1x50 мм</t>
    </r>
    <r>
      <rPr>
        <vertAlign val="superscript"/>
        <sz val="11"/>
        <color indexed="8"/>
        <rFont val="Times New Roman"/>
        <family val="1"/>
        <charset val="204"/>
      </rPr>
      <t>2</t>
    </r>
  </si>
  <si>
    <r>
      <t>3x50мм</t>
    </r>
    <r>
      <rPr>
        <vertAlign val="superscript"/>
        <sz val="11"/>
        <color indexed="8"/>
        <rFont val="Times New Roman"/>
        <family val="1"/>
        <charset val="204"/>
      </rPr>
      <t>2</t>
    </r>
    <r>
      <rPr>
        <sz val="11"/>
        <color indexed="8"/>
        <rFont val="Times New Roman"/>
        <family val="1"/>
        <charset val="204"/>
      </rPr>
      <t>+1x50мм</t>
    </r>
    <r>
      <rPr>
        <vertAlign val="superscript"/>
        <sz val="11"/>
        <color indexed="8"/>
        <rFont val="Times New Roman"/>
        <family val="1"/>
        <charset val="204"/>
      </rPr>
      <t>2</t>
    </r>
    <r>
      <rPr>
        <sz val="11"/>
        <color indexed="8"/>
        <rFont val="Times New Roman"/>
        <family val="1"/>
        <charset val="204"/>
      </rPr>
      <t> </t>
    </r>
  </si>
  <si>
    <r>
      <t>3x70мм</t>
    </r>
    <r>
      <rPr>
        <vertAlign val="superscript"/>
        <sz val="11"/>
        <color indexed="8"/>
        <rFont val="Times New Roman"/>
        <family val="1"/>
        <charset val="204"/>
      </rPr>
      <t>2</t>
    </r>
    <r>
      <rPr>
        <sz val="11"/>
        <color indexed="8"/>
        <rFont val="Times New Roman"/>
        <family val="1"/>
        <charset val="204"/>
      </rPr>
      <t>+1x70мм</t>
    </r>
    <r>
      <rPr>
        <vertAlign val="superscript"/>
        <sz val="11"/>
        <color indexed="8"/>
        <rFont val="Times New Roman"/>
        <family val="1"/>
        <charset val="204"/>
      </rPr>
      <t>2</t>
    </r>
  </si>
  <si>
    <r>
      <t>3x95мм</t>
    </r>
    <r>
      <rPr>
        <vertAlign val="superscript"/>
        <sz val="11"/>
        <color indexed="8"/>
        <rFont val="Times New Roman"/>
        <family val="1"/>
        <charset val="204"/>
      </rPr>
      <t>2</t>
    </r>
    <r>
      <rPr>
        <sz val="11"/>
        <color indexed="8"/>
        <rFont val="Times New Roman"/>
        <family val="1"/>
        <charset val="204"/>
      </rPr>
      <t>+1x95мм</t>
    </r>
    <r>
      <rPr>
        <vertAlign val="superscript"/>
        <sz val="11"/>
        <color indexed="8"/>
        <rFont val="Times New Roman"/>
        <family val="1"/>
        <charset val="204"/>
      </rPr>
      <t>2</t>
    </r>
  </si>
  <si>
    <r>
      <t>3х120мм</t>
    </r>
    <r>
      <rPr>
        <vertAlign val="superscript"/>
        <sz val="11"/>
        <color indexed="8"/>
        <rFont val="Times New Roman"/>
        <family val="1"/>
        <charset val="204"/>
      </rPr>
      <t>2</t>
    </r>
    <r>
      <rPr>
        <sz val="11"/>
        <color indexed="8"/>
        <rFont val="Times New Roman"/>
        <family val="1"/>
        <charset val="204"/>
      </rPr>
      <t>+1х95мм</t>
    </r>
    <r>
      <rPr>
        <vertAlign val="superscript"/>
        <sz val="11"/>
        <color indexed="8"/>
        <rFont val="Times New Roman"/>
        <family val="1"/>
        <charset val="204"/>
      </rPr>
      <t>2</t>
    </r>
  </si>
  <si>
    <r>
      <t>1х35мм</t>
    </r>
    <r>
      <rPr>
        <vertAlign val="superscript"/>
        <sz val="11"/>
        <color indexed="8"/>
        <rFont val="Times New Roman"/>
        <family val="1"/>
        <charset val="204"/>
      </rPr>
      <t>2</t>
    </r>
  </si>
  <si>
    <r>
      <t>1х50мм</t>
    </r>
    <r>
      <rPr>
        <vertAlign val="superscript"/>
        <sz val="11"/>
        <color indexed="8"/>
        <rFont val="Times New Roman"/>
        <family val="1"/>
        <charset val="204"/>
      </rPr>
      <t>2</t>
    </r>
  </si>
  <si>
    <r>
      <t>1х70мм</t>
    </r>
    <r>
      <rPr>
        <vertAlign val="superscript"/>
        <sz val="11"/>
        <color indexed="8"/>
        <rFont val="Times New Roman"/>
        <family val="1"/>
        <charset val="204"/>
      </rPr>
      <t>2</t>
    </r>
  </si>
  <si>
    <r>
      <t>1х95мм</t>
    </r>
    <r>
      <rPr>
        <vertAlign val="superscript"/>
        <sz val="11"/>
        <color indexed="8"/>
        <rFont val="Times New Roman"/>
        <family val="1"/>
        <charset val="204"/>
      </rPr>
      <t>2</t>
    </r>
  </si>
  <si>
    <r>
      <t>1х120мм</t>
    </r>
    <r>
      <rPr>
        <vertAlign val="superscript"/>
        <sz val="11"/>
        <color indexed="8"/>
        <rFont val="Times New Roman"/>
        <family val="1"/>
        <charset val="204"/>
      </rPr>
      <t>2</t>
    </r>
  </si>
  <si>
    <t>ААБл-1</t>
  </si>
  <si>
    <t>ААБл-10</t>
  </si>
  <si>
    <t>АПвПг-10</t>
  </si>
  <si>
    <r>
      <t>50мм</t>
    </r>
    <r>
      <rPr>
        <vertAlign val="superscript"/>
        <sz val="11"/>
        <color indexed="8"/>
        <rFont val="Times New Roman"/>
        <family val="1"/>
        <charset val="204"/>
      </rPr>
      <t>2</t>
    </r>
  </si>
  <si>
    <r>
      <t>95мм</t>
    </r>
    <r>
      <rPr>
        <vertAlign val="superscript"/>
        <sz val="11"/>
        <color indexed="8"/>
        <rFont val="Times New Roman"/>
        <family val="1"/>
        <charset val="204"/>
      </rPr>
      <t>2 </t>
    </r>
  </si>
  <si>
    <r>
      <t>150мм</t>
    </r>
    <r>
      <rPr>
        <vertAlign val="superscript"/>
        <sz val="11"/>
        <color indexed="8"/>
        <rFont val="Times New Roman"/>
        <family val="1"/>
        <charset val="204"/>
      </rPr>
      <t>2 </t>
    </r>
  </si>
  <si>
    <t xml:space="preserve">Стандартизированные тарифные ставки на покрытие расходов в части строительства кабельных линий электропередачив с проколом грунта методом горизонтально-направленного бурения, С3, руб./на 100 м. линий, без НДС, (в ценах 2001 года) </t>
  </si>
  <si>
    <r>
      <t>70мм</t>
    </r>
    <r>
      <rPr>
        <vertAlign val="superscript"/>
        <sz val="11"/>
        <color indexed="8"/>
        <rFont val="Times New Roman"/>
        <family val="1"/>
        <charset val="204"/>
      </rPr>
      <t>2 </t>
    </r>
  </si>
  <si>
    <t>КТП киоскового типа</t>
  </si>
  <si>
    <t>КТП блочного типа в бетонной оболочке</t>
  </si>
  <si>
    <t>однотрансформаторная</t>
  </si>
  <si>
    <t>двухтрансформаторная</t>
  </si>
  <si>
    <t>тупикового
типа</t>
  </si>
  <si>
    <t>проходного типа</t>
  </si>
  <si>
    <t>Подготовка и выдача сетевой организацией технических условий заявителю,С1.1</t>
  </si>
  <si>
    <t>Проверка сетевой организацией выполнения заявителем технических условий, С1.2</t>
  </si>
  <si>
    <t>Участие в осмотре должностным лицом органа федерального государственного энергетического надзора присоединяемых устройств заявителя, С1.3</t>
  </si>
  <si>
    <t>Фактические действия по присоединению и обеспечению работы устройств в электрической сети, С1.4</t>
  </si>
  <si>
    <t>Диапазон присоединяемой максимальной мощности, кВт</t>
  </si>
  <si>
    <r>
      <t>1х150мм</t>
    </r>
    <r>
      <rPr>
        <vertAlign val="superscript"/>
        <sz val="11"/>
        <color indexed="8"/>
        <rFont val="Times New Roman"/>
        <family val="1"/>
        <charset val="204"/>
      </rPr>
      <t>2</t>
    </r>
  </si>
  <si>
    <t>АС</t>
  </si>
  <si>
    <r>
      <t>35мм</t>
    </r>
    <r>
      <rPr>
        <vertAlign val="superscript"/>
        <sz val="11"/>
        <color indexed="8"/>
        <rFont val="Times New Roman"/>
        <family val="1"/>
        <charset val="204"/>
      </rPr>
      <t>2</t>
    </r>
  </si>
  <si>
    <r>
      <t>50мм</t>
    </r>
    <r>
      <rPr>
        <vertAlign val="superscript"/>
        <sz val="11"/>
        <color indexed="8"/>
        <rFont val="Times New Roman"/>
        <family val="1"/>
        <charset val="204"/>
      </rPr>
      <t>2</t>
    </r>
    <r>
      <rPr>
        <sz val="11"/>
        <color theme="1"/>
        <rFont val="Times New Roman"/>
        <family val="1"/>
        <charset val="204"/>
      </rPr>
      <t>/8,0</t>
    </r>
  </si>
  <si>
    <r>
      <t>70мм</t>
    </r>
    <r>
      <rPr>
        <vertAlign val="superscript"/>
        <sz val="11"/>
        <color indexed="8"/>
        <rFont val="Times New Roman"/>
        <family val="1"/>
        <charset val="204"/>
      </rPr>
      <t>2</t>
    </r>
    <r>
      <rPr>
        <sz val="11"/>
        <color theme="1"/>
        <rFont val="Times New Roman"/>
        <family val="1"/>
        <charset val="204"/>
      </rPr>
      <t>/11,0</t>
    </r>
  </si>
  <si>
    <r>
      <t>95мм</t>
    </r>
    <r>
      <rPr>
        <vertAlign val="superscript"/>
        <sz val="11"/>
        <color indexed="8"/>
        <rFont val="Times New Roman"/>
        <family val="1"/>
        <charset val="204"/>
      </rPr>
      <t>2</t>
    </r>
    <r>
      <rPr>
        <sz val="11"/>
        <color theme="1"/>
        <rFont val="Times New Roman"/>
        <family val="1"/>
        <charset val="204"/>
      </rPr>
      <t>/16,0</t>
    </r>
  </si>
  <si>
    <r>
      <t>120мм</t>
    </r>
    <r>
      <rPr>
        <vertAlign val="superscript"/>
        <sz val="11"/>
        <color indexed="8"/>
        <rFont val="Times New Roman"/>
        <family val="1"/>
        <charset val="204"/>
      </rPr>
      <t>2</t>
    </r>
    <r>
      <rPr>
        <sz val="11"/>
        <color theme="1"/>
        <rFont val="Times New Roman"/>
        <family val="1"/>
        <charset val="204"/>
      </rPr>
      <t>/19,0</t>
    </r>
  </si>
  <si>
    <r>
      <t>150мм</t>
    </r>
    <r>
      <rPr>
        <vertAlign val="superscript"/>
        <sz val="11"/>
        <color indexed="8"/>
        <rFont val="Times New Roman"/>
        <family val="1"/>
        <charset val="204"/>
      </rPr>
      <t>2</t>
    </r>
    <r>
      <rPr>
        <sz val="11"/>
        <color theme="1"/>
        <rFont val="Times New Roman"/>
        <family val="1"/>
        <charset val="204"/>
      </rPr>
      <t>/19,0</t>
    </r>
  </si>
  <si>
    <t>Тип
застройки</t>
  </si>
  <si>
    <r>
      <t>25мм</t>
    </r>
    <r>
      <rPr>
        <vertAlign val="superscript"/>
        <sz val="11"/>
        <color indexed="8"/>
        <rFont val="Times New Roman"/>
        <family val="1"/>
        <charset val="204"/>
      </rPr>
      <t>2</t>
    </r>
  </si>
  <si>
    <r>
      <t>35мм</t>
    </r>
    <r>
      <rPr>
        <vertAlign val="superscript"/>
        <sz val="11"/>
        <color indexed="8"/>
        <rFont val="Times New Roman"/>
        <family val="1"/>
        <charset val="204"/>
      </rPr>
      <t>2</t>
    </r>
    <r>
      <rPr>
        <sz val="11"/>
        <color theme="1"/>
        <rFont val="Times New Roman"/>
        <family val="1"/>
        <charset val="204"/>
      </rPr>
      <t> </t>
    </r>
  </si>
  <si>
    <r>
      <t>70мм</t>
    </r>
    <r>
      <rPr>
        <vertAlign val="superscript"/>
        <sz val="11"/>
        <color indexed="8"/>
        <rFont val="Times New Roman"/>
        <family val="1"/>
        <charset val="204"/>
      </rPr>
      <t>2</t>
    </r>
    <r>
      <rPr>
        <sz val="11"/>
        <color theme="1"/>
        <rFont val="Times New Roman"/>
        <family val="1"/>
        <charset val="204"/>
      </rPr>
      <t> </t>
    </r>
  </si>
  <si>
    <r>
      <t>120мм</t>
    </r>
    <r>
      <rPr>
        <vertAlign val="superscript"/>
        <sz val="11"/>
        <color indexed="8"/>
        <rFont val="Times New Roman"/>
        <family val="1"/>
        <charset val="204"/>
      </rPr>
      <t>2</t>
    </r>
    <r>
      <rPr>
        <sz val="11"/>
        <color theme="1"/>
        <rFont val="Times New Roman"/>
        <family val="1"/>
        <charset val="204"/>
      </rPr>
      <t> </t>
    </r>
  </si>
  <si>
    <r>
      <t>185мм</t>
    </r>
    <r>
      <rPr>
        <vertAlign val="superscript"/>
        <sz val="11"/>
        <color indexed="8"/>
        <rFont val="Times New Roman"/>
        <family val="1"/>
        <charset val="204"/>
      </rPr>
      <t>2 </t>
    </r>
  </si>
  <si>
    <r>
      <t>240мм</t>
    </r>
    <r>
      <rPr>
        <vertAlign val="superscript"/>
        <sz val="11"/>
        <color indexed="8"/>
        <rFont val="Times New Roman"/>
        <family val="1"/>
        <charset val="204"/>
      </rPr>
      <t>2 </t>
    </r>
  </si>
  <si>
    <r>
      <t>70мм</t>
    </r>
    <r>
      <rPr>
        <vertAlign val="superscript"/>
        <sz val="11"/>
        <color indexed="8"/>
        <rFont val="Times New Roman"/>
        <family val="1"/>
        <charset val="204"/>
      </rPr>
      <t>2</t>
    </r>
  </si>
  <si>
    <r>
      <t>95мм</t>
    </r>
    <r>
      <rPr>
        <vertAlign val="superscript"/>
        <sz val="11"/>
        <color indexed="8"/>
        <rFont val="Times New Roman"/>
        <family val="1"/>
        <charset val="204"/>
      </rPr>
      <t>2</t>
    </r>
  </si>
  <si>
    <r>
      <t>120мм</t>
    </r>
    <r>
      <rPr>
        <vertAlign val="superscript"/>
        <sz val="11"/>
        <color indexed="8"/>
        <rFont val="Times New Roman"/>
        <family val="1"/>
        <charset val="204"/>
      </rPr>
      <t>2</t>
    </r>
  </si>
  <si>
    <r>
      <t>150мм</t>
    </r>
    <r>
      <rPr>
        <vertAlign val="superscript"/>
        <sz val="11"/>
        <color indexed="8"/>
        <rFont val="Times New Roman"/>
        <family val="1"/>
        <charset val="204"/>
      </rPr>
      <t>2</t>
    </r>
  </si>
  <si>
    <r>
      <t>185мм</t>
    </r>
    <r>
      <rPr>
        <vertAlign val="superscript"/>
        <sz val="11"/>
        <color indexed="8"/>
        <rFont val="Times New Roman"/>
        <family val="1"/>
        <charset val="204"/>
      </rPr>
      <t>2</t>
    </r>
  </si>
  <si>
    <r>
      <t>240мм</t>
    </r>
    <r>
      <rPr>
        <vertAlign val="superscript"/>
        <sz val="11"/>
        <color indexed="8"/>
        <rFont val="Times New Roman"/>
        <family val="1"/>
        <charset val="204"/>
      </rPr>
      <t>2</t>
    </r>
  </si>
  <si>
    <r>
      <t>3х70мм</t>
    </r>
    <r>
      <rPr>
        <vertAlign val="superscript"/>
        <sz val="11"/>
        <color indexed="8"/>
        <rFont val="Times New Roman"/>
        <family val="1"/>
        <charset val="204"/>
      </rPr>
      <t>2</t>
    </r>
    <r>
      <rPr>
        <sz val="11"/>
        <color theme="1"/>
        <rFont val="Times New Roman"/>
        <family val="1"/>
        <charset val="204"/>
      </rPr>
      <t> </t>
    </r>
  </si>
  <si>
    <r>
      <t>3х95мм</t>
    </r>
    <r>
      <rPr>
        <vertAlign val="superscript"/>
        <sz val="11"/>
        <color indexed="8"/>
        <rFont val="Times New Roman"/>
        <family val="1"/>
        <charset val="204"/>
      </rPr>
      <t>2 </t>
    </r>
  </si>
  <si>
    <r>
      <t>3х120мм</t>
    </r>
    <r>
      <rPr>
        <vertAlign val="superscript"/>
        <sz val="11"/>
        <color indexed="8"/>
        <rFont val="Times New Roman"/>
        <family val="1"/>
        <charset val="204"/>
      </rPr>
      <t>2</t>
    </r>
    <r>
      <rPr>
        <sz val="11"/>
        <color theme="1"/>
        <rFont val="Times New Roman"/>
        <family val="1"/>
        <charset val="204"/>
      </rPr>
      <t> </t>
    </r>
  </si>
  <si>
    <r>
      <t>3х150мм</t>
    </r>
    <r>
      <rPr>
        <vertAlign val="superscript"/>
        <sz val="11"/>
        <color indexed="8"/>
        <rFont val="Times New Roman"/>
        <family val="1"/>
        <charset val="204"/>
      </rPr>
      <t>2</t>
    </r>
    <r>
      <rPr>
        <sz val="11"/>
        <color theme="1"/>
        <rFont val="Times New Roman"/>
        <family val="1"/>
        <charset val="204"/>
      </rPr>
      <t> </t>
    </r>
  </si>
  <si>
    <r>
      <t>3х185мм</t>
    </r>
    <r>
      <rPr>
        <vertAlign val="superscript"/>
        <sz val="11"/>
        <color indexed="8"/>
        <rFont val="Times New Roman"/>
        <family val="1"/>
        <charset val="204"/>
      </rPr>
      <t>2</t>
    </r>
    <r>
      <rPr>
        <sz val="11"/>
        <color theme="1"/>
        <rFont val="Times New Roman"/>
        <family val="1"/>
        <charset val="204"/>
      </rPr>
      <t> </t>
    </r>
  </si>
  <si>
    <r>
      <t>3х240мм</t>
    </r>
    <r>
      <rPr>
        <vertAlign val="superscript"/>
        <sz val="11"/>
        <color indexed="8"/>
        <rFont val="Times New Roman"/>
        <family val="1"/>
        <charset val="204"/>
      </rPr>
      <t>2</t>
    </r>
    <r>
      <rPr>
        <sz val="11"/>
        <color theme="1"/>
        <rFont val="Times New Roman"/>
        <family val="1"/>
        <charset val="204"/>
      </rPr>
      <t> </t>
    </r>
  </si>
  <si>
    <r>
      <t>3х70мм</t>
    </r>
    <r>
      <rPr>
        <vertAlign val="superscript"/>
        <sz val="11"/>
        <rFont val="Times New Roman"/>
        <family val="1"/>
        <charset val="204"/>
      </rPr>
      <t>2</t>
    </r>
    <r>
      <rPr>
        <sz val="11"/>
        <rFont val="Times New Roman"/>
        <family val="1"/>
        <charset val="204"/>
      </rPr>
      <t> </t>
    </r>
  </si>
  <si>
    <r>
      <t>3х95мм</t>
    </r>
    <r>
      <rPr>
        <vertAlign val="superscript"/>
        <sz val="11"/>
        <rFont val="Times New Roman"/>
        <family val="1"/>
        <charset val="204"/>
      </rPr>
      <t>2</t>
    </r>
    <r>
      <rPr>
        <sz val="11"/>
        <rFont val="Times New Roman"/>
        <family val="1"/>
        <charset val="204"/>
      </rPr>
      <t> </t>
    </r>
  </si>
  <si>
    <r>
      <t>3х120мм</t>
    </r>
    <r>
      <rPr>
        <vertAlign val="superscript"/>
        <sz val="11"/>
        <rFont val="Times New Roman"/>
        <family val="1"/>
        <charset val="204"/>
      </rPr>
      <t>2</t>
    </r>
    <r>
      <rPr>
        <sz val="11"/>
        <rFont val="Times New Roman"/>
        <family val="1"/>
        <charset val="204"/>
      </rPr>
      <t> </t>
    </r>
  </si>
  <si>
    <r>
      <t>3х150мм</t>
    </r>
    <r>
      <rPr>
        <vertAlign val="superscript"/>
        <sz val="11"/>
        <rFont val="Times New Roman"/>
        <family val="1"/>
        <charset val="204"/>
      </rPr>
      <t>2</t>
    </r>
    <r>
      <rPr>
        <sz val="11"/>
        <rFont val="Times New Roman"/>
        <family val="1"/>
        <charset val="204"/>
      </rPr>
      <t> </t>
    </r>
  </si>
  <si>
    <r>
      <t>3х185мм</t>
    </r>
    <r>
      <rPr>
        <vertAlign val="superscript"/>
        <sz val="11"/>
        <rFont val="Times New Roman"/>
        <family val="1"/>
        <charset val="204"/>
      </rPr>
      <t>2 </t>
    </r>
  </si>
  <si>
    <r>
      <t>3х240мм</t>
    </r>
    <r>
      <rPr>
        <vertAlign val="superscript"/>
        <sz val="11"/>
        <rFont val="Times New Roman"/>
        <family val="1"/>
        <charset val="204"/>
      </rPr>
      <t>2</t>
    </r>
    <r>
      <rPr>
        <sz val="11"/>
        <rFont val="Times New Roman"/>
        <family val="1"/>
        <charset val="204"/>
      </rPr>
      <t> </t>
    </r>
  </si>
  <si>
    <r>
      <t>3х70мм</t>
    </r>
    <r>
      <rPr>
        <vertAlign val="superscript"/>
        <sz val="11"/>
        <color indexed="8"/>
        <rFont val="Times New Roman"/>
        <family val="1"/>
        <charset val="204"/>
      </rPr>
      <t>2</t>
    </r>
    <r>
      <rPr>
        <sz val="11"/>
        <color theme="1"/>
        <rFont val="Times New Roman"/>
        <family val="1"/>
        <charset val="204"/>
      </rPr>
      <t>/35</t>
    </r>
  </si>
  <si>
    <r>
      <t>3х95мм</t>
    </r>
    <r>
      <rPr>
        <vertAlign val="superscript"/>
        <sz val="11"/>
        <color indexed="8"/>
        <rFont val="Times New Roman"/>
        <family val="1"/>
        <charset val="204"/>
      </rPr>
      <t>2</t>
    </r>
    <r>
      <rPr>
        <sz val="11"/>
        <color theme="1"/>
        <rFont val="Times New Roman"/>
        <family val="1"/>
        <charset val="204"/>
      </rPr>
      <t>/35</t>
    </r>
  </si>
  <si>
    <r>
      <t>3х120мм</t>
    </r>
    <r>
      <rPr>
        <vertAlign val="superscript"/>
        <sz val="11"/>
        <color indexed="8"/>
        <rFont val="Times New Roman"/>
        <family val="1"/>
        <charset val="204"/>
      </rPr>
      <t>2</t>
    </r>
    <r>
      <rPr>
        <sz val="11"/>
        <color theme="1"/>
        <rFont val="Times New Roman"/>
        <family val="1"/>
        <charset val="204"/>
      </rPr>
      <t>/50</t>
    </r>
  </si>
  <si>
    <r>
      <t>3х150мм</t>
    </r>
    <r>
      <rPr>
        <vertAlign val="superscript"/>
        <sz val="11"/>
        <color indexed="8"/>
        <rFont val="Times New Roman"/>
        <family val="1"/>
        <charset val="204"/>
      </rPr>
      <t>2</t>
    </r>
    <r>
      <rPr>
        <sz val="11"/>
        <color theme="1"/>
        <rFont val="Times New Roman"/>
        <family val="1"/>
        <charset val="204"/>
      </rPr>
      <t>/50</t>
    </r>
  </si>
  <si>
    <r>
      <t>3х185мм</t>
    </r>
    <r>
      <rPr>
        <vertAlign val="superscript"/>
        <sz val="11"/>
        <color indexed="8"/>
        <rFont val="Times New Roman"/>
        <family val="1"/>
        <charset val="204"/>
      </rPr>
      <t>2</t>
    </r>
    <r>
      <rPr>
        <sz val="11"/>
        <color theme="1"/>
        <rFont val="Times New Roman"/>
        <family val="1"/>
        <charset val="204"/>
      </rPr>
      <t>/50</t>
    </r>
  </si>
  <si>
    <r>
      <t>3х240мм</t>
    </r>
    <r>
      <rPr>
        <vertAlign val="superscript"/>
        <sz val="11"/>
        <color indexed="8"/>
        <rFont val="Times New Roman"/>
        <family val="1"/>
        <charset val="204"/>
      </rPr>
      <t>2</t>
    </r>
    <r>
      <rPr>
        <sz val="11"/>
        <color theme="1"/>
        <rFont val="Times New Roman"/>
        <family val="1"/>
        <charset val="204"/>
      </rPr>
      <t>/70</t>
    </r>
  </si>
  <si>
    <r>
      <t>3х300мм</t>
    </r>
    <r>
      <rPr>
        <vertAlign val="superscript"/>
        <sz val="11"/>
        <color indexed="8"/>
        <rFont val="Times New Roman"/>
        <family val="1"/>
        <charset val="204"/>
      </rPr>
      <t>2</t>
    </r>
    <r>
      <rPr>
        <sz val="11"/>
        <color theme="1"/>
        <rFont val="Times New Roman"/>
        <family val="1"/>
        <charset val="204"/>
      </rPr>
      <t>/70</t>
    </r>
  </si>
  <si>
    <r>
      <t>3х400мм</t>
    </r>
    <r>
      <rPr>
        <vertAlign val="superscript"/>
        <sz val="11"/>
        <color indexed="8"/>
        <rFont val="Times New Roman"/>
        <family val="1"/>
        <charset val="204"/>
      </rPr>
      <t>2</t>
    </r>
    <r>
      <rPr>
        <sz val="11"/>
        <color theme="1"/>
        <rFont val="Times New Roman"/>
        <family val="1"/>
        <charset val="204"/>
      </rPr>
      <t>/70</t>
    </r>
  </si>
  <si>
    <r>
      <t>3х500мм</t>
    </r>
    <r>
      <rPr>
        <vertAlign val="superscript"/>
        <sz val="11"/>
        <color indexed="8"/>
        <rFont val="Times New Roman"/>
        <family val="1"/>
        <charset val="204"/>
      </rPr>
      <t>2</t>
    </r>
    <r>
      <rPr>
        <sz val="11"/>
        <color theme="1"/>
        <rFont val="Times New Roman"/>
        <family val="1"/>
        <charset val="204"/>
      </rPr>
      <t>/70</t>
    </r>
  </si>
  <si>
    <r>
      <t>95мм</t>
    </r>
    <r>
      <rPr>
        <vertAlign val="superscript"/>
        <sz val="11"/>
        <color indexed="8"/>
        <rFont val="Times New Roman"/>
        <family val="1"/>
        <charset val="204"/>
      </rPr>
      <t>2</t>
    </r>
    <r>
      <rPr>
        <sz val="11"/>
        <color theme="1"/>
        <rFont val="Times New Roman"/>
        <family val="1"/>
        <charset val="204"/>
      </rPr>
      <t> </t>
    </r>
  </si>
  <si>
    <r>
      <t>240мм</t>
    </r>
    <r>
      <rPr>
        <vertAlign val="superscript"/>
        <sz val="11"/>
        <color indexed="8"/>
        <rFont val="Times New Roman"/>
        <family val="1"/>
        <charset val="204"/>
      </rPr>
      <t>2</t>
    </r>
    <r>
      <rPr>
        <sz val="11"/>
        <color theme="1"/>
        <rFont val="Times New Roman"/>
        <family val="1"/>
        <charset val="204"/>
      </rPr>
      <t> </t>
    </r>
  </si>
  <si>
    <r>
      <t>3х70мм</t>
    </r>
    <r>
      <rPr>
        <vertAlign val="superscript"/>
        <sz val="11"/>
        <color indexed="8"/>
        <rFont val="Times New Roman"/>
        <family val="1"/>
        <charset val="204"/>
      </rPr>
      <t>2</t>
    </r>
  </si>
  <si>
    <r>
      <t>3х95мм</t>
    </r>
    <r>
      <rPr>
        <vertAlign val="superscript"/>
        <sz val="11"/>
        <color indexed="8"/>
        <rFont val="Times New Roman"/>
        <family val="1"/>
        <charset val="204"/>
      </rPr>
      <t>2</t>
    </r>
  </si>
  <si>
    <r>
      <t>3х120мм</t>
    </r>
    <r>
      <rPr>
        <vertAlign val="superscript"/>
        <sz val="11"/>
        <color indexed="8"/>
        <rFont val="Times New Roman"/>
        <family val="1"/>
        <charset val="204"/>
      </rPr>
      <t>2</t>
    </r>
  </si>
  <si>
    <r>
      <t>3х150мм</t>
    </r>
    <r>
      <rPr>
        <vertAlign val="superscript"/>
        <sz val="11"/>
        <color indexed="8"/>
        <rFont val="Times New Roman"/>
        <family val="1"/>
        <charset val="204"/>
      </rPr>
      <t>2</t>
    </r>
  </si>
  <si>
    <r>
      <t>3х185мм</t>
    </r>
    <r>
      <rPr>
        <vertAlign val="superscript"/>
        <sz val="11"/>
        <color indexed="8"/>
        <rFont val="Times New Roman"/>
        <family val="1"/>
        <charset val="204"/>
      </rPr>
      <t>2</t>
    </r>
  </si>
  <si>
    <r>
      <t>3х240мм</t>
    </r>
    <r>
      <rPr>
        <vertAlign val="superscript"/>
        <sz val="11"/>
        <color indexed="8"/>
        <rFont val="Times New Roman"/>
        <family val="1"/>
        <charset val="204"/>
      </rPr>
      <t>2</t>
    </r>
  </si>
  <si>
    <r>
      <t>3х70мм</t>
    </r>
    <r>
      <rPr>
        <vertAlign val="superscript"/>
        <sz val="11"/>
        <rFont val="Times New Roman"/>
        <family val="1"/>
        <charset val="204"/>
      </rPr>
      <t>2</t>
    </r>
  </si>
  <si>
    <r>
      <t>3х95мм</t>
    </r>
    <r>
      <rPr>
        <vertAlign val="superscript"/>
        <sz val="11"/>
        <rFont val="Times New Roman"/>
        <family val="1"/>
        <charset val="204"/>
      </rPr>
      <t>2</t>
    </r>
  </si>
  <si>
    <r>
      <t>3х120мм</t>
    </r>
    <r>
      <rPr>
        <vertAlign val="superscript"/>
        <sz val="11"/>
        <rFont val="Times New Roman"/>
        <family val="1"/>
        <charset val="204"/>
      </rPr>
      <t>2</t>
    </r>
  </si>
  <si>
    <r>
      <t>3х150мм</t>
    </r>
    <r>
      <rPr>
        <vertAlign val="superscript"/>
        <sz val="11"/>
        <rFont val="Times New Roman"/>
        <family val="1"/>
        <charset val="204"/>
      </rPr>
      <t>2</t>
    </r>
  </si>
  <si>
    <r>
      <t>3х185мм</t>
    </r>
    <r>
      <rPr>
        <vertAlign val="superscript"/>
        <sz val="11"/>
        <rFont val="Times New Roman"/>
        <family val="1"/>
        <charset val="204"/>
      </rPr>
      <t>2</t>
    </r>
  </si>
  <si>
    <r>
      <t>3х240мм</t>
    </r>
    <r>
      <rPr>
        <vertAlign val="superscript"/>
        <sz val="11"/>
        <rFont val="Times New Roman"/>
        <family val="1"/>
        <charset val="204"/>
      </rPr>
      <t>2</t>
    </r>
  </si>
  <si>
    <t>16 кВА</t>
  </si>
  <si>
    <t>25 кВА</t>
  </si>
  <si>
    <t>40 кВА</t>
  </si>
  <si>
    <t>63 кВА</t>
  </si>
  <si>
    <t>100 кВА</t>
  </si>
  <si>
    <t>160 кВА</t>
  </si>
  <si>
    <t>СТП</t>
  </si>
  <si>
    <t>250 кВА</t>
  </si>
  <si>
    <t>400 кВА</t>
  </si>
  <si>
    <t>630 кВА</t>
  </si>
  <si>
    <t>1000 кВА</t>
  </si>
  <si>
    <t>1250 кВА</t>
  </si>
  <si>
    <t>1600 кВА</t>
  </si>
  <si>
    <t>РП 6 кВ</t>
  </si>
  <si>
    <t>РП 10 кВ</t>
  </si>
  <si>
    <t>КТП блочного типа
в бетонной оболочке</t>
  </si>
  <si>
    <t>свыше 150</t>
  </si>
  <si>
    <t>Уровень напряжения
  в точке присоединения, кВ</t>
  </si>
  <si>
    <t>АСБ-1</t>
  </si>
  <si>
    <t>АСБ-10</t>
  </si>
  <si>
    <t>Уровень напряжения, кВ</t>
  </si>
  <si>
    <t xml:space="preserve">0.4 </t>
  </si>
  <si>
    <t xml:space="preserve">  0.4</t>
  </si>
  <si>
    <t>АCБ-10</t>
  </si>
  <si>
    <t>Стандартизированная тарифная ставка  (руб./кВт) всего, в том числе по мероприятиям:</t>
  </si>
  <si>
    <t>2500 кВА</t>
  </si>
  <si>
    <t xml:space="preserve">Стандартизированные тарифные ставки на покрытие расходов на технологическое присоединение энергопринимающих устройств заявителей,
не включающие в себя строительство объектов электросетевого хозяйства, С1, руб./кВт, (в ценах 2017 года) </t>
  </si>
  <si>
    <t xml:space="preserve">Условия применения стандартизированных тарифных ставок определены приказом ФСТ России от 11.09.2012 № 209-э/1 "Об утверждении Методических указаний по определению размера платы за технологическое присоединение к электрическим сетям" </t>
  </si>
  <si>
    <t>выше 0,4</t>
  </si>
  <si>
    <t>городская
 застройка</t>
  </si>
  <si>
    <t>сельская застройка</t>
  </si>
  <si>
    <t>-</t>
  </si>
  <si>
    <t>Ставки за единицу максимальной мощности для расчета платы за технологическое присединение к электрическим сетям территориальных сетевых организаций на территории Нижегородской области (в ценах 2017 года)</t>
  </si>
  <si>
    <r>
      <t>*) – в случае, если согласно техническим условиям предусматриваются мероприятия  по строительству комплектных трансформаторных подстанций (КТП), распределительных трансформаторных подстанций (РТП) с уровнем напряжения до 35 кВ, для расчета платы за технологическое присоединение посредством ставок платы за единицу максимальной мощности на покрытие расходов сетевой организации на строительство подстанций, необходимо умножать данные ставки на индекс изменения сметной стоимости по строительно-монтажным работам (Z</t>
    </r>
    <r>
      <rPr>
        <vertAlign val="subscript"/>
        <sz val="11"/>
        <color theme="1"/>
        <rFont val="Times New Roman"/>
        <family val="1"/>
        <charset val="204"/>
      </rPr>
      <t>изм.ст</t>
    </r>
    <r>
      <rPr>
        <sz val="11"/>
        <color theme="1"/>
        <rFont val="Times New Roman"/>
        <family val="1"/>
        <charset val="204"/>
      </rPr>
      <t>)</t>
    </r>
  </si>
  <si>
    <t>Стандартизированные тарифные ставки на покрытие расходов на технологическое присоединение энергопринимающих устройств заявителей,
не включающие в себя строительство объектов электросетевого хозяйства, С1, руб./кВт, (в ценах 2017 года) с 1 января по 31 декабря 2017 года</t>
  </si>
  <si>
    <t>Стандартизированные тарифные ставки на покрытие расходов в части строительства воздушных линий электропередач, С2, руб./1 км, без НДС, (в ценах 2001 года)  с 1 января по 30 сентября 2017 года</t>
  </si>
  <si>
    <t>Стандартизированные тарифные ставки на покрытие расходов в части строительства кабельных линий электропередач без прокола грунта, С3, руб./1 км,  без НДС, (в ценах 2001 года) с 1 января по 30 сентября 2017 года</t>
  </si>
  <si>
    <t>Стандартизированные тарифные ставки на покрытие расходов в части строительства кабельных линий электропередачив с проколом грунта методом горизонтально-направленного бурения, С3, руб./на 100 м. линий, без НДС, (в ценах 2001 года) с 1 января по 30 сентября 2017 года</t>
  </si>
  <si>
    <t>Стандартизированные тарифные ставки на покрытие расходов в части строительства трансформаторных подстанций, С4, руб./кВт, без НДС, (в ценах 2001 года) с 1 января по 30 сентября 2017 года</t>
  </si>
  <si>
    <t xml:space="preserve">                                                                                                                                                                                                                                                                   руб./кВт (без НДС)</t>
  </si>
  <si>
    <t>Ставки за единицу максимальной мощности на период с 1 января по 30 сентября 2017 года **</t>
  </si>
  <si>
    <t>Ставки за единицу максимальной мощности на период с 1 октября по 31 декабря 2017 года **</t>
  </si>
  <si>
    <t>до 150 включительно</t>
  </si>
  <si>
    <t xml:space="preserve">**) - Условия применения ставок за единицу максимальной мощности определены приказом ФСТ России от 11.09.2012 № 209-э/1 "Об утверждении Методических указаний по определению размера платы за технологическое присоединение к электрическим сетям" </t>
  </si>
  <si>
    <t>Приложение 4  к решению региональной службы по тарифам Нижегородской области от 20 декабря 2016 года № 53/15</t>
  </si>
  <si>
    <t xml:space="preserve"> Приложение 3 к решению региональной службы по тарифам Нижегородской области от 20 декабря 2016 года № 53/15. Стандартизированные тарифные ставки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период с 1 января по 31 декабря 2017 года для заявителей, осуществляющих технологическое присоединение своих энергопринимающих устройств максимальной мощностью свыше 150 кВт</t>
  </si>
  <si>
    <t xml:space="preserve"> Приложение 2 к решению региональной службы по тарифам Нижегородской области от 20 декабря 2016 года № 53/15. Стандартизированные тарифные ставки для расчета  платы за технологическое присоединение к электрическим сетям территориальных сетевых организаций на территории Нижегородской области,  для заявителей, осуществляющих технологическое присоединение своих энергопринимающих устройств максимальной мощностью до 150 кВт</t>
  </si>
  <si>
    <t xml:space="preserve"> Приложение 1 к решению региональной службы по тарифам Нижегородской области от 20 декабря 2016 года № 53/15. Стандартизированные тарифные ставки для расчета  платы за технологическое присоединение к электрическим сетям территориальных сетевых организаций на территории Нижегородской области, не включающие в себя строительство объектов электросетевого хозяйства, для заявителей, осуществляющих технологическое присоединение своих энергопринимающих устройств максимальной мощностью до 150 кВт</t>
  </si>
</sst>
</file>

<file path=xl/styles.xml><?xml version="1.0" encoding="utf-8"?>
<styleSheet xmlns="http://schemas.openxmlformats.org/spreadsheetml/2006/main">
  <numFmts count="4">
    <numFmt numFmtId="43" formatCode="_-* #,##0.00_р_._-;\-* #,##0.00_р_._-;_-* &quot;-&quot;??_р_._-;_-@_-"/>
    <numFmt numFmtId="164" formatCode="_-* #,##0.0_р_._-;\-* #,##0.0_р_._-;_-* &quot;-&quot;?_р_._-;_-@_-"/>
    <numFmt numFmtId="165" formatCode="#,##0.00_ ;[Red]\-#,##0.00\ "/>
    <numFmt numFmtId="166" formatCode="_-* #,##0\ &quot;руб&quot;_-;\-* #,##0\ &quot;руб&quot;_-;_-* &quot;-&quot;\ &quot;руб&quot;_-;_-@_-"/>
  </numFmts>
  <fonts count="34">
    <font>
      <sz val="11"/>
      <color theme="1"/>
      <name val="Calibri"/>
      <family val="2"/>
      <charset val="204"/>
      <scheme val="minor"/>
    </font>
    <font>
      <b/>
      <sz val="11"/>
      <color theme="1"/>
      <name val="Calibri"/>
      <family val="2"/>
      <charset val="204"/>
      <scheme val="minor"/>
    </font>
    <font>
      <sz val="11"/>
      <color theme="1"/>
      <name val="Times New Roman"/>
      <family val="1"/>
      <charset val="204"/>
    </font>
    <font>
      <sz val="14"/>
      <color theme="1"/>
      <name val="Times New Roman"/>
      <family val="1"/>
      <charset val="204"/>
    </font>
    <font>
      <b/>
      <sz val="13"/>
      <color theme="1"/>
      <name val="Times New Roman"/>
      <family val="1"/>
      <charset val="204"/>
    </font>
    <font>
      <b/>
      <sz val="11"/>
      <color theme="1"/>
      <name val="Times New Roman"/>
      <family val="1"/>
      <charset val="204"/>
    </font>
    <font>
      <b/>
      <sz val="11"/>
      <name val="Times New Roman"/>
      <family val="1"/>
      <charset val="204"/>
    </font>
    <font>
      <sz val="11"/>
      <name val="Times New Roman"/>
      <family val="1"/>
      <charset val="204"/>
    </font>
    <font>
      <sz val="12"/>
      <color theme="1"/>
      <name val="Times New Roman"/>
      <family val="1"/>
      <charset val="204"/>
    </font>
    <font>
      <sz val="12"/>
      <color theme="1"/>
      <name val="Calibri"/>
      <family val="2"/>
      <charset val="204"/>
      <scheme val="minor"/>
    </font>
    <font>
      <sz val="8"/>
      <color theme="1"/>
      <name val="Calibri"/>
      <family val="2"/>
      <charset val="204"/>
      <scheme val="minor"/>
    </font>
    <font>
      <sz val="10"/>
      <name val="Helv"/>
      <charset val="204"/>
    </font>
    <font>
      <sz val="10"/>
      <name val="Helv"/>
    </font>
    <font>
      <sz val="10"/>
      <name val="MS Sans Serif"/>
      <family val="2"/>
      <charset val="204"/>
    </font>
    <font>
      <sz val="10"/>
      <name val="Arial Cyr"/>
      <charset val="204"/>
    </font>
    <font>
      <sz val="11"/>
      <color indexed="8"/>
      <name val="Calibri"/>
      <family val="2"/>
      <charset val="204"/>
    </font>
    <font>
      <sz val="11"/>
      <color theme="1"/>
      <name val="Calibri"/>
      <family val="2"/>
      <charset val="204"/>
      <scheme val="minor"/>
    </font>
    <font>
      <b/>
      <sz val="12"/>
      <color theme="1"/>
      <name val="Times New Roman"/>
      <family val="1"/>
      <charset val="204"/>
    </font>
    <font>
      <b/>
      <sz val="11"/>
      <color rgb="FF000000"/>
      <name val="Times New Roman"/>
      <family val="1"/>
      <charset val="204"/>
    </font>
    <font>
      <sz val="9"/>
      <color theme="1"/>
      <name val="Cambria"/>
      <family val="1"/>
      <charset val="204"/>
    </font>
    <font>
      <b/>
      <sz val="10"/>
      <color theme="1"/>
      <name val="Times New Roman"/>
      <family val="1"/>
      <charset val="204"/>
    </font>
    <font>
      <sz val="10"/>
      <name val="Times New Roman Cyr"/>
      <charset val="204"/>
    </font>
    <font>
      <sz val="10"/>
      <name val="Arial"/>
      <family val="2"/>
      <charset val="204"/>
    </font>
    <font>
      <vertAlign val="superscript"/>
      <sz val="11"/>
      <color indexed="8"/>
      <name val="Times New Roman"/>
      <family val="1"/>
      <charset val="204"/>
    </font>
    <font>
      <sz val="11"/>
      <color indexed="8"/>
      <name val="Times New Roman"/>
      <family val="1"/>
      <charset val="204"/>
    </font>
    <font>
      <vertAlign val="superscript"/>
      <sz val="11"/>
      <name val="Times New Roman"/>
      <family val="1"/>
      <charset val="204"/>
    </font>
    <font>
      <sz val="10"/>
      <name val="NTHarmonica"/>
      <charset val="204"/>
    </font>
    <font>
      <sz val="12"/>
      <name val="Tms Rmn"/>
      <charset val="204"/>
    </font>
    <font>
      <b/>
      <sz val="14"/>
      <name val="Franklin Gothic Medium"/>
      <family val="2"/>
      <charset val="204"/>
    </font>
    <font>
      <b/>
      <sz val="9"/>
      <name val="Tahoma"/>
      <family val="2"/>
      <charset val="204"/>
    </font>
    <font>
      <sz val="9"/>
      <name val="Tahoma"/>
      <family val="2"/>
      <charset val="204"/>
    </font>
    <font>
      <sz val="12"/>
      <color theme="1"/>
      <name val="Times New Roman"/>
      <family val="2"/>
      <charset val="204"/>
    </font>
    <font>
      <sz val="9"/>
      <name val="Arial Cyr"/>
      <charset val="204"/>
    </font>
    <font>
      <vertAlign val="subscript"/>
      <sz val="11"/>
      <color theme="1"/>
      <name val="Times New Roman"/>
      <family val="1"/>
      <charset val="204"/>
    </font>
  </fonts>
  <fills count="5">
    <fill>
      <patternFill patternType="none"/>
    </fill>
    <fill>
      <patternFill patternType="gray125"/>
    </fill>
    <fill>
      <patternFill patternType="lightGray">
        <fgColor indexed="22"/>
      </patternFill>
    </fill>
    <fill>
      <patternFill patternType="solid">
        <fgColor indexed="43"/>
        <bgColor indexed="64"/>
      </patternFill>
    </fill>
    <fill>
      <patternFill patternType="solid">
        <fgColor indexed="42"/>
        <bgColor indexed="64"/>
      </patternFill>
    </fill>
  </fills>
  <borders count="8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rgb="FF000000"/>
      </top>
      <bottom style="medium">
        <color indexed="64"/>
      </bottom>
      <diagonal/>
    </border>
    <border>
      <left style="medium">
        <color indexed="64"/>
      </left>
      <right/>
      <top style="thin">
        <color rgb="FF00000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rgb="FF000000"/>
      </bottom>
      <diagonal/>
    </border>
    <border>
      <left style="thin">
        <color indexed="64"/>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s>
  <cellStyleXfs count="106">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2" fillId="0" borderId="0"/>
    <xf numFmtId="0" fontId="13" fillId="2" borderId="0"/>
    <xf numFmtId="0" fontId="13" fillId="0" borderId="29"/>
    <xf numFmtId="0" fontId="13" fillId="0" borderId="0"/>
    <xf numFmtId="0" fontId="14" fillId="0" borderId="0"/>
    <xf numFmtId="0" fontId="15" fillId="0" borderId="0"/>
    <xf numFmtId="0" fontId="11" fillId="0" borderId="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6" fillId="0" borderId="0"/>
    <xf numFmtId="0" fontId="21" fillId="0" borderId="0"/>
    <xf numFmtId="0" fontId="22" fillId="0" borderId="0"/>
    <xf numFmtId="9" fontId="14"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6" fontId="14" fillId="0" borderId="0">
      <alignment horizontal="center"/>
    </xf>
    <xf numFmtId="14" fontId="26" fillId="0" borderId="0" applyFont="0" applyBorder="0">
      <alignment vertical="top"/>
    </xf>
    <xf numFmtId="0" fontId="27" fillId="0" borderId="0" applyNumberFormat="0" applyFill="0" applyBorder="0" applyAlignment="0" applyProtection="0"/>
    <xf numFmtId="0" fontId="14" fillId="0" borderId="0"/>
    <xf numFmtId="0" fontId="11" fillId="0" borderId="0"/>
    <xf numFmtId="0" fontId="28" fillId="0" borderId="0" applyBorder="0">
      <alignment horizontal="center" vertical="center" wrapText="1"/>
    </xf>
    <xf numFmtId="0" fontId="29" fillId="0" borderId="50" applyBorder="0">
      <alignment horizontal="center" vertical="center" wrapText="1"/>
    </xf>
    <xf numFmtId="4" fontId="30" fillId="3" borderId="8" applyBorder="0">
      <alignment horizontal="right"/>
    </xf>
    <xf numFmtId="0" fontId="31" fillId="0" borderId="0"/>
    <xf numFmtId="0" fontId="22" fillId="0" borderId="0"/>
    <xf numFmtId="0" fontId="22" fillId="0" borderId="0"/>
    <xf numFmtId="0" fontId="14" fillId="0" borderId="0"/>
    <xf numFmtId="0" fontId="16" fillId="0" borderId="0"/>
    <xf numFmtId="0" fontId="16" fillId="0" borderId="0"/>
    <xf numFmtId="0" fontId="14" fillId="0" borderId="0"/>
    <xf numFmtId="0" fontId="16" fillId="0" borderId="0"/>
    <xf numFmtId="0" fontId="16" fillId="0" borderId="0"/>
    <xf numFmtId="0" fontId="31" fillId="0" borderId="0"/>
    <xf numFmtId="9" fontId="14" fillId="0" borderId="0" applyFont="0" applyFill="0" applyBorder="0" applyAlignment="0" applyProtection="0"/>
    <xf numFmtId="9" fontId="14" fillId="0" borderId="0" applyFont="0" applyFill="0" applyBorder="0" applyAlignment="0" applyProtection="0"/>
    <xf numFmtId="38" fontId="13" fillId="0" borderId="0" applyFont="0" applyFill="0" applyBorder="0" applyAlignment="0" applyProtection="0"/>
    <xf numFmtId="3" fontId="32" fillId="0" borderId="77" applyFont="0" applyBorder="0">
      <alignment horizontal="right"/>
      <protection locked="0"/>
    </xf>
    <xf numFmtId="40" fontId="13" fillId="0" borderId="0" applyFont="0" applyFill="0" applyBorder="0" applyAlignment="0" applyProtection="0"/>
    <xf numFmtId="4" fontId="30" fillId="4" borderId="0" applyFont="0" applyBorder="0">
      <alignment horizontal="right"/>
    </xf>
  </cellStyleXfs>
  <cellXfs count="321">
    <xf numFmtId="0" fontId="0" fillId="0" borderId="0" xfId="0"/>
    <xf numFmtId="0" fontId="2" fillId="0" borderId="0" xfId="0" applyFont="1"/>
    <xf numFmtId="0" fontId="1" fillId="0" borderId="0" xfId="0" applyFont="1"/>
    <xf numFmtId="0" fontId="9" fillId="0" borderId="0" xfId="0" applyFont="1"/>
    <xf numFmtId="2" fontId="0" fillId="0" borderId="0" xfId="0" applyNumberFormat="1"/>
    <xf numFmtId="0" fontId="2" fillId="0" borderId="0" xfId="0" applyFont="1" applyAlignment="1"/>
    <xf numFmtId="0" fontId="2" fillId="0" borderId="0" xfId="0" applyFont="1" applyFill="1" applyBorder="1" applyAlignment="1"/>
    <xf numFmtId="0" fontId="2" fillId="0" borderId="0" xfId="0" applyFont="1" applyFill="1"/>
    <xf numFmtId="4" fontId="4" fillId="0" borderId="0" xfId="0" applyNumberFormat="1" applyFont="1" applyFill="1" applyBorder="1" applyAlignment="1">
      <alignment wrapText="1"/>
    </xf>
    <xf numFmtId="3" fontId="7" fillId="0" borderId="0" xfId="0" applyNumberFormat="1" applyFont="1" applyFill="1" applyBorder="1" applyAlignment="1">
      <alignment horizontal="left" vertical="center" wrapText="1"/>
    </xf>
    <xf numFmtId="2" fontId="2" fillId="0" borderId="0" xfId="0" applyNumberFormat="1" applyFont="1" applyFill="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9" xfId="0" applyFont="1" applyBorder="1" applyAlignment="1">
      <alignment horizontal="center" vertical="center"/>
    </xf>
    <xf numFmtId="0" fontId="8" fillId="0" borderId="0" xfId="0" applyFont="1"/>
    <xf numFmtId="0" fontId="2" fillId="0" borderId="35" xfId="0" applyFont="1" applyBorder="1" applyAlignment="1">
      <alignment vertical="top" wrapText="1"/>
    </xf>
    <xf numFmtId="0" fontId="2" fillId="0" borderId="37" xfId="0" applyFont="1" applyBorder="1" applyAlignment="1">
      <alignment vertical="top" wrapText="1"/>
    </xf>
    <xf numFmtId="0" fontId="2" fillId="0" borderId="37" xfId="0" applyFont="1" applyBorder="1" applyAlignment="1">
      <alignment vertical="center" wrapText="1"/>
    </xf>
    <xf numFmtId="0" fontId="2" fillId="0" borderId="40" xfId="0" applyFont="1" applyBorder="1" applyAlignment="1">
      <alignment vertical="top" wrapText="1"/>
    </xf>
    <xf numFmtId="0" fontId="10" fillId="0" borderId="0" xfId="0" applyFont="1" applyAlignment="1"/>
    <xf numFmtId="0" fontId="2" fillId="0" borderId="0" xfId="0" applyFont="1" applyFill="1" applyBorder="1" applyAlignment="1">
      <alignment horizontal="center" vertical="center"/>
    </xf>
    <xf numFmtId="0" fontId="9" fillId="0" borderId="0" xfId="0" applyFont="1" applyFill="1" applyBorder="1" applyAlignment="1"/>
    <xf numFmtId="0" fontId="0" fillId="0" borderId="0" xfId="0" applyFont="1" applyFill="1" applyBorder="1" applyAlignment="1"/>
    <xf numFmtId="4" fontId="5" fillId="0" borderId="0" xfId="0" applyNumberFormat="1" applyFont="1" applyFill="1" applyBorder="1" applyAlignment="1">
      <alignment horizontal="center" vertical="center"/>
    </xf>
    <xf numFmtId="0" fontId="6" fillId="0" borderId="0" xfId="0" applyNumberFormat="1" applyFont="1" applyFill="1" applyBorder="1" applyAlignment="1">
      <alignment vertical="center"/>
    </xf>
    <xf numFmtId="0" fontId="7" fillId="0" borderId="0" xfId="0"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9" fillId="0" borderId="0" xfId="0" applyFont="1" applyFill="1" applyBorder="1"/>
    <xf numFmtId="0" fontId="1" fillId="0" borderId="0" xfId="0" applyFont="1" applyBorder="1" applyAlignment="1"/>
    <xf numFmtId="0" fontId="9" fillId="0" borderId="0" xfId="0" applyFont="1" applyBorder="1" applyAlignment="1"/>
    <xf numFmtId="0" fontId="8" fillId="0" borderId="0" xfId="0" applyFont="1" applyFill="1" applyBorder="1" applyAlignment="1"/>
    <xf numFmtId="2" fontId="5" fillId="0" borderId="0" xfId="0" applyNumberFormat="1" applyFont="1" applyFill="1" applyBorder="1" applyAlignment="1">
      <alignment horizontal="center" vertical="center"/>
    </xf>
    <xf numFmtId="0" fontId="0" fillId="0" borderId="0" xfId="0" applyBorder="1" applyAlignment="1"/>
    <xf numFmtId="0" fontId="0" fillId="0" borderId="0" xfId="0" applyFill="1" applyBorder="1" applyAlignment="1"/>
    <xf numFmtId="2" fontId="7" fillId="0" borderId="0" xfId="0" applyNumberFormat="1" applyFont="1" applyFill="1" applyBorder="1" applyAlignment="1">
      <alignment vertical="center"/>
    </xf>
    <xf numFmtId="164" fontId="6" fillId="0" borderId="0" xfId="0" applyNumberFormat="1" applyFont="1" applyFill="1" applyBorder="1" applyAlignment="1">
      <alignment horizontal="center" vertical="center"/>
    </xf>
    <xf numFmtId="43" fontId="6" fillId="0" borderId="0" xfId="0" applyNumberFormat="1" applyFont="1" applyFill="1" applyBorder="1" applyAlignment="1">
      <alignment horizontal="left" vertical="center"/>
    </xf>
    <xf numFmtId="0" fontId="2" fillId="0" borderId="0" xfId="0" applyFont="1" applyBorder="1" applyAlignment="1"/>
    <xf numFmtId="2" fontId="2" fillId="0" borderId="0" xfId="0" applyNumberFormat="1" applyFont="1" applyBorder="1" applyAlignment="1">
      <alignment horizontal="center"/>
    </xf>
    <xf numFmtId="4" fontId="5" fillId="0" borderId="49" xfId="0" applyNumberFormat="1" applyFont="1" applyFill="1" applyBorder="1" applyAlignment="1">
      <alignment horizontal="center" vertical="center" wrapText="1"/>
    </xf>
    <xf numFmtId="4" fontId="5" fillId="0" borderId="16" xfId="0" applyNumberFormat="1" applyFont="1" applyFill="1" applyBorder="1" applyAlignment="1">
      <alignment horizontal="center" vertical="center" wrapText="1"/>
    </xf>
    <xf numFmtId="4" fontId="5" fillId="0" borderId="17"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2" fontId="5" fillId="0" borderId="25" xfId="0" applyNumberFormat="1" applyFont="1" applyFill="1" applyBorder="1" applyAlignment="1">
      <alignment horizontal="center" vertical="center" wrapText="1"/>
    </xf>
    <xf numFmtId="2" fontId="5" fillId="0" borderId="17"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4" fontId="5" fillId="0" borderId="0"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16" xfId="0" applyFont="1" applyFill="1" applyBorder="1" applyAlignment="1">
      <alignment horizontal="center" vertical="center" wrapText="1"/>
    </xf>
    <xf numFmtId="0" fontId="7" fillId="0" borderId="12" xfId="0" applyFont="1" applyFill="1" applyBorder="1" applyAlignment="1">
      <alignment horizontal="center" vertical="center" wrapText="1"/>
    </xf>
    <xf numFmtId="4" fontId="5" fillId="0" borderId="0" xfId="0" applyNumberFormat="1" applyFont="1" applyBorder="1" applyAlignment="1">
      <alignment vertical="center"/>
    </xf>
    <xf numFmtId="49" fontId="5" fillId="0" borderId="0" xfId="0" applyNumberFormat="1" applyFont="1" applyBorder="1" applyAlignment="1">
      <alignment horizontal="center" vertical="center" wrapText="1"/>
    </xf>
    <xf numFmtId="0" fontId="5" fillId="0" borderId="0" xfId="0" applyNumberFormat="1" applyFont="1" applyBorder="1" applyAlignment="1">
      <alignment vertical="center" wrapText="1"/>
    </xf>
    <xf numFmtId="4" fontId="2" fillId="0" borderId="0" xfId="0" applyNumberFormat="1" applyFont="1" applyBorder="1" applyAlignment="1">
      <alignment horizontal="center" vertical="center"/>
    </xf>
    <xf numFmtId="4" fontId="5" fillId="0" borderId="0" xfId="0" applyNumberFormat="1" applyFont="1" applyFill="1" applyBorder="1" applyAlignment="1"/>
    <xf numFmtId="0" fontId="5" fillId="0" borderId="0" xfId="0" applyNumberFormat="1" applyFont="1" applyBorder="1" applyAlignment="1">
      <alignment vertical="center"/>
    </xf>
    <xf numFmtId="49" fontId="5" fillId="0" borderId="0" xfId="0" applyNumberFormat="1" applyFont="1" applyBorder="1" applyAlignment="1">
      <alignment vertical="center"/>
    </xf>
    <xf numFmtId="4" fontId="5" fillId="0" borderId="0" xfId="0" applyNumberFormat="1" applyFont="1" applyBorder="1" applyAlignment="1">
      <alignment horizontal="center" vertical="center"/>
    </xf>
    <xf numFmtId="0" fontId="1" fillId="0" borderId="0" xfId="0" applyFont="1" applyFill="1" applyBorder="1" applyAlignment="1"/>
    <xf numFmtId="0" fontId="2" fillId="0" borderId="59"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8" fillId="0" borderId="0" xfId="0" applyFont="1" applyFill="1"/>
    <xf numFmtId="0" fontId="2" fillId="0" borderId="0" xfId="0" applyFont="1" applyFill="1" applyBorder="1" applyAlignment="1">
      <alignment horizontal="center" wrapText="1"/>
    </xf>
    <xf numFmtId="3" fontId="5" fillId="0" borderId="0" xfId="0" applyNumberFormat="1" applyFont="1" applyFill="1" applyBorder="1" applyAlignment="1">
      <alignment horizontal="center" wrapText="1"/>
    </xf>
    <xf numFmtId="0" fontId="3" fillId="0" borderId="0" xfId="0" applyFont="1" applyFill="1" applyAlignment="1">
      <alignment wrapText="1"/>
    </xf>
    <xf numFmtId="0" fontId="2" fillId="0" borderId="0" xfId="0" applyFont="1" applyFill="1" applyBorder="1" applyAlignment="1">
      <alignment vertical="center"/>
    </xf>
    <xf numFmtId="2" fontId="2" fillId="0" borderId="0" xfId="0" applyNumberFormat="1" applyFont="1" applyFill="1"/>
    <xf numFmtId="16" fontId="2" fillId="0" borderId="0" xfId="0" applyNumberFormat="1" applyFont="1" applyFill="1" applyBorder="1" applyAlignment="1">
      <alignment horizontal="center" vertical="center" wrapText="1"/>
    </xf>
    <xf numFmtId="0" fontId="3" fillId="0" borderId="0" xfId="0" applyFont="1" applyFill="1" applyAlignment="1">
      <alignment vertical="top" wrapText="1"/>
    </xf>
    <xf numFmtId="4" fontId="5" fillId="0" borderId="0" xfId="0" applyNumberFormat="1" applyFont="1" applyFill="1" applyBorder="1" applyAlignment="1">
      <alignment wrapText="1"/>
    </xf>
    <xf numFmtId="0" fontId="0" fillId="0" borderId="0" xfId="0" applyBorder="1"/>
    <xf numFmtId="49" fontId="5" fillId="0" borderId="66" xfId="0" applyNumberFormat="1" applyFont="1" applyBorder="1" applyAlignment="1">
      <alignment horizontal="center" vertical="center" wrapText="1"/>
    </xf>
    <xf numFmtId="4" fontId="2" fillId="0" borderId="0" xfId="0" applyNumberFormat="1" applyFont="1" applyFill="1" applyBorder="1" applyAlignment="1">
      <alignment horizontal="center" vertical="center"/>
    </xf>
    <xf numFmtId="0" fontId="5" fillId="0" borderId="56"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67" xfId="0" applyNumberFormat="1" applyFont="1" applyBorder="1" applyAlignment="1">
      <alignment horizontal="center" vertical="center" wrapText="1"/>
    </xf>
    <xf numFmtId="4" fontId="2" fillId="0" borderId="0" xfId="0" applyNumberFormat="1" applyFont="1" applyFill="1" applyBorder="1" applyAlignment="1">
      <alignment horizontal="center" vertical="center" wrapText="1"/>
    </xf>
    <xf numFmtId="49" fontId="5" fillId="0" borderId="0" xfId="0" applyNumberFormat="1" applyFont="1" applyBorder="1" applyAlignment="1">
      <alignment horizontal="center" vertical="center"/>
    </xf>
    <xf numFmtId="4" fontId="5" fillId="0" borderId="25" xfId="0" applyNumberFormat="1" applyFont="1" applyFill="1" applyBorder="1" applyAlignment="1">
      <alignment horizontal="center" vertical="center" wrapText="1"/>
    </xf>
    <xf numFmtId="4" fontId="5" fillId="0" borderId="23" xfId="0" applyNumberFormat="1" applyFont="1" applyFill="1" applyBorder="1" applyAlignment="1">
      <alignment horizontal="center" vertical="center" wrapText="1"/>
    </xf>
    <xf numFmtId="0" fontId="5" fillId="0" borderId="0" xfId="0" applyFont="1" applyFill="1"/>
    <xf numFmtId="2" fontId="2" fillId="0" borderId="0" xfId="0" applyNumberFormat="1" applyFont="1" applyFill="1" applyBorder="1" applyAlignment="1">
      <alignment horizontal="center"/>
    </xf>
    <xf numFmtId="0" fontId="2" fillId="0" borderId="0" xfId="0" applyFont="1" applyFill="1" applyAlignment="1"/>
    <xf numFmtId="0" fontId="0" fillId="0" borderId="0" xfId="0" applyFill="1"/>
    <xf numFmtId="2" fontId="0" fillId="0" borderId="0" xfId="0" applyNumberFormat="1" applyFill="1"/>
    <xf numFmtId="0" fontId="2" fillId="0" borderId="7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74" xfId="0" applyFont="1" applyFill="1" applyBorder="1" applyAlignment="1">
      <alignment horizontal="center" vertical="center" wrapText="1"/>
    </xf>
    <xf numFmtId="4" fontId="2" fillId="0" borderId="72" xfId="0" applyNumberFormat="1" applyFont="1" applyFill="1" applyBorder="1" applyAlignment="1">
      <alignment horizontal="center" vertical="center" wrapText="1"/>
    </xf>
    <xf numFmtId="4" fontId="2" fillId="0" borderId="73" xfId="0" applyNumberFormat="1" applyFont="1" applyFill="1" applyBorder="1" applyAlignment="1">
      <alignment horizontal="center" vertical="center" wrapText="1"/>
    </xf>
    <xf numFmtId="4" fontId="2" fillId="0" borderId="74" xfId="0" applyNumberFormat="1" applyFont="1" applyFill="1" applyBorder="1" applyAlignment="1">
      <alignment horizontal="center" vertical="center" wrapText="1"/>
    </xf>
    <xf numFmtId="4" fontId="7" fillId="0" borderId="60" xfId="0" applyNumberFormat="1" applyFont="1" applyFill="1" applyBorder="1" applyAlignment="1">
      <alignment horizontal="center" vertical="center" wrapText="1"/>
    </xf>
    <xf numFmtId="4" fontId="7" fillId="0" borderId="43" xfId="0" applyNumberFormat="1" applyFont="1" applyFill="1" applyBorder="1" applyAlignment="1">
      <alignment horizontal="center" vertical="center" wrapText="1"/>
    </xf>
    <xf numFmtId="4" fontId="7" fillId="0" borderId="73" xfId="0" applyNumberFormat="1" applyFont="1" applyFill="1" applyBorder="1" applyAlignment="1">
      <alignment horizontal="center" vertical="center" wrapText="1"/>
    </xf>
    <xf numFmtId="4" fontId="7" fillId="0" borderId="75" xfId="0" applyNumberFormat="1" applyFont="1" applyFill="1" applyBorder="1" applyAlignment="1">
      <alignment horizontal="center" vertical="center" wrapText="1"/>
    </xf>
    <xf numFmtId="4" fontId="7" fillId="0" borderId="74" xfId="0" applyNumberFormat="1" applyFont="1" applyFill="1" applyBorder="1" applyAlignment="1">
      <alignment horizontal="center" vertical="center" wrapText="1"/>
    </xf>
    <xf numFmtId="0" fontId="2" fillId="0" borderId="60" xfId="0" applyFont="1" applyFill="1" applyBorder="1" applyAlignment="1">
      <alignment horizontal="center" vertical="center" wrapText="1"/>
    </xf>
    <xf numFmtId="0" fontId="7" fillId="0" borderId="75" xfId="0"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3" xfId="0"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0" fillId="0" borderId="0" xfId="0" applyFont="1" applyFill="1"/>
    <xf numFmtId="2" fontId="0" fillId="0" borderId="0" xfId="0" applyNumberFormat="1" applyFont="1" applyFill="1"/>
    <xf numFmtId="4" fontId="5" fillId="0" borderId="15" xfId="0" applyNumberFormat="1" applyFont="1" applyFill="1" applyBorder="1" applyAlignment="1">
      <alignment horizontal="center" vertical="center" wrapText="1"/>
    </xf>
    <xf numFmtId="4" fontId="5" fillId="0" borderId="21" xfId="0" applyNumberFormat="1" applyFont="1" applyFill="1" applyBorder="1" applyAlignment="1">
      <alignment horizontal="center" vertical="center" wrapText="1"/>
    </xf>
    <xf numFmtId="4" fontId="5" fillId="0" borderId="22" xfId="0" applyNumberFormat="1" applyFont="1" applyFill="1" applyBorder="1" applyAlignment="1">
      <alignment horizontal="center" vertical="center" wrapText="1"/>
    </xf>
    <xf numFmtId="2" fontId="5" fillId="0" borderId="8" xfId="0" applyNumberFormat="1" applyFont="1" applyFill="1" applyBorder="1" applyAlignment="1">
      <alignment horizontal="center" vertical="center" wrapText="1"/>
    </xf>
    <xf numFmtId="4" fontId="17" fillId="0" borderId="8" xfId="0" applyNumberFormat="1" applyFont="1" applyFill="1" applyBorder="1" applyAlignment="1">
      <alignment horizontal="center" vertical="center"/>
    </xf>
    <xf numFmtId="4" fontId="5" fillId="0" borderId="64" xfId="0" applyNumberFormat="1" applyFont="1" applyFill="1" applyBorder="1" applyAlignment="1">
      <alignment horizontal="center" vertical="center" wrapText="1"/>
    </xf>
    <xf numFmtId="4" fontId="2" fillId="0" borderId="63" xfId="0" applyNumberFormat="1" applyFont="1" applyFill="1" applyBorder="1" applyAlignment="1">
      <alignment horizontal="center" vertical="center" wrapText="1"/>
    </xf>
    <xf numFmtId="4" fontId="2" fillId="0" borderId="22" xfId="0" applyNumberFormat="1" applyFont="1" applyFill="1" applyBorder="1" applyAlignment="1">
      <alignment horizontal="center" vertical="center"/>
    </xf>
    <xf numFmtId="4" fontId="2" fillId="0" borderId="22" xfId="0" applyNumberFormat="1" applyFont="1" applyFill="1" applyBorder="1" applyAlignment="1">
      <alignment horizontal="center" vertical="center" wrapText="1"/>
    </xf>
    <xf numFmtId="4" fontId="2" fillId="0" borderId="68" xfId="0" applyNumberFormat="1" applyFont="1" applyFill="1" applyBorder="1" applyAlignment="1">
      <alignment horizontal="center" vertical="center" wrapText="1"/>
    </xf>
    <xf numFmtId="4" fontId="2" fillId="0" borderId="23" xfId="0" applyNumberFormat="1" applyFont="1" applyFill="1" applyBorder="1" applyAlignment="1">
      <alignment horizontal="center" vertical="center"/>
    </xf>
    <xf numFmtId="4" fontId="2" fillId="0" borderId="23"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62" xfId="0" applyNumberFormat="1" applyFont="1" applyFill="1" applyBorder="1" applyAlignment="1">
      <alignment horizontal="center" vertical="center" wrapText="1"/>
    </xf>
    <xf numFmtId="4" fontId="8" fillId="0" borderId="10" xfId="0" applyNumberFormat="1" applyFont="1" applyFill="1" applyBorder="1" applyAlignment="1">
      <alignment horizontal="center" vertical="center"/>
    </xf>
    <xf numFmtId="2" fontId="2" fillId="0" borderId="41" xfId="0" applyNumberFormat="1" applyFont="1" applyFill="1" applyBorder="1" applyAlignment="1">
      <alignment horizontal="center" vertical="center" wrapText="1"/>
    </xf>
    <xf numFmtId="2" fontId="2" fillId="0" borderId="61"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8" xfId="0"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5" fillId="0" borderId="26" xfId="0" applyFont="1" applyFill="1" applyBorder="1" applyAlignment="1">
      <alignment horizontal="center" vertical="center"/>
    </xf>
    <xf numFmtId="0" fontId="5" fillId="0" borderId="48"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5" fillId="0" borderId="18" xfId="0" applyFont="1" applyFill="1" applyBorder="1" applyAlignment="1">
      <alignment horizontal="center" vertical="center"/>
    </xf>
    <xf numFmtId="0" fontId="2" fillId="0" borderId="23" xfId="0" applyFont="1" applyFill="1" applyBorder="1" applyAlignment="1">
      <alignment horizontal="center" vertical="center" wrapText="1"/>
    </xf>
    <xf numFmtId="4" fontId="5" fillId="0" borderId="70" xfId="0" applyNumberFormat="1" applyFont="1" applyFill="1" applyBorder="1" applyAlignment="1">
      <alignment horizontal="center" vertical="center" wrapText="1"/>
    </xf>
    <xf numFmtId="4" fontId="5" fillId="0" borderId="28" xfId="0" applyNumberFormat="1" applyFont="1" applyFill="1" applyBorder="1" applyAlignment="1">
      <alignment horizontal="center" vertical="center" wrapText="1"/>
    </xf>
    <xf numFmtId="4" fontId="5" fillId="0" borderId="78" xfId="0" applyNumberFormat="1" applyFont="1" applyFill="1" applyBorder="1" applyAlignment="1">
      <alignment horizontal="center" vertical="center" wrapText="1"/>
    </xf>
    <xf numFmtId="4" fontId="5" fillId="0" borderId="32" xfId="0" applyNumberFormat="1" applyFont="1" applyFill="1" applyBorder="1" applyAlignment="1">
      <alignment horizontal="center" vertical="center" wrapText="1"/>
    </xf>
    <xf numFmtId="165" fontId="17" fillId="0" borderId="25" xfId="0" applyNumberFormat="1" applyFont="1" applyFill="1" applyBorder="1" applyAlignment="1">
      <alignment horizontal="center"/>
    </xf>
    <xf numFmtId="165" fontId="17" fillId="0" borderId="17" xfId="0" applyNumberFormat="1" applyFont="1" applyFill="1" applyBorder="1" applyAlignment="1">
      <alignment horizontal="center"/>
    </xf>
    <xf numFmtId="165" fontId="17" fillId="0" borderId="23" xfId="0" applyNumberFormat="1" applyFont="1" applyFill="1" applyBorder="1" applyAlignment="1">
      <alignment horizontal="center"/>
    </xf>
    <xf numFmtId="165" fontId="17" fillId="0" borderId="16" xfId="0" applyNumberFormat="1" applyFont="1" applyFill="1" applyBorder="1" applyAlignment="1">
      <alignment horizontal="center"/>
    </xf>
    <xf numFmtId="165" fontId="17" fillId="0" borderId="17" xfId="0" applyNumberFormat="1" applyFont="1" applyFill="1" applyBorder="1"/>
    <xf numFmtId="4" fontId="17" fillId="0" borderId="25" xfId="0" applyNumberFormat="1" applyFont="1" applyFill="1" applyBorder="1" applyAlignment="1">
      <alignment horizontal="center" vertical="center"/>
    </xf>
    <xf numFmtId="4" fontId="17" fillId="0" borderId="17" xfId="0" applyNumberFormat="1" applyFont="1" applyFill="1" applyBorder="1" applyAlignment="1">
      <alignment horizontal="center" vertical="center"/>
    </xf>
    <xf numFmtId="4" fontId="5" fillId="0" borderId="24" xfId="0" applyNumberFormat="1" applyFont="1" applyFill="1" applyBorder="1" applyAlignment="1">
      <alignment horizontal="center" vertical="center" wrapText="1"/>
    </xf>
    <xf numFmtId="49" fontId="2" fillId="0" borderId="67" xfId="0" applyNumberFormat="1" applyFont="1" applyFill="1" applyBorder="1" applyAlignment="1">
      <alignment vertical="center"/>
    </xf>
    <xf numFmtId="49" fontId="2" fillId="0" borderId="32" xfId="0" applyNumberFormat="1" applyFont="1" applyFill="1" applyBorder="1" applyAlignment="1">
      <alignment vertical="center"/>
    </xf>
    <xf numFmtId="4" fontId="5" fillId="0" borderId="54" xfId="0" applyNumberFormat="1" applyFont="1" applyFill="1" applyBorder="1" applyAlignment="1">
      <alignment horizontal="center" vertical="center" wrapText="1"/>
    </xf>
    <xf numFmtId="4" fontId="5" fillId="0" borderId="79" xfId="0" applyNumberFormat="1" applyFont="1" applyFill="1" applyBorder="1" applyAlignment="1">
      <alignment horizontal="center" vertical="center" wrapText="1"/>
    </xf>
    <xf numFmtId="4" fontId="5" fillId="0" borderId="53" xfId="0" applyNumberFormat="1" applyFont="1" applyFill="1" applyBorder="1" applyAlignment="1">
      <alignment horizontal="center" vertical="center" wrapText="1"/>
    </xf>
    <xf numFmtId="4" fontId="5" fillId="0" borderId="16" xfId="0" applyNumberFormat="1" applyFont="1" applyFill="1" applyBorder="1" applyAlignment="1">
      <alignment horizontal="center" vertical="center" wrapText="1"/>
    </xf>
    <xf numFmtId="0" fontId="5" fillId="0" borderId="18"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5" fillId="0" borderId="26" xfId="0" applyFont="1" applyFill="1" applyBorder="1" applyAlignment="1">
      <alignment horizontal="center" vertical="center"/>
    </xf>
    <xf numFmtId="0" fontId="5" fillId="0" borderId="48" xfId="0" applyFont="1" applyFill="1" applyBorder="1" applyAlignment="1">
      <alignment horizontal="center" vertical="center"/>
    </xf>
    <xf numFmtId="0" fontId="2" fillId="0" borderId="73"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72" xfId="0" applyFont="1" applyFill="1" applyBorder="1" applyAlignment="1">
      <alignment horizontal="center" vertical="center" wrapText="1"/>
    </xf>
    <xf numFmtId="4" fontId="5" fillId="0" borderId="17" xfId="0" applyNumberFormat="1" applyFont="1" applyFill="1" applyBorder="1" applyAlignment="1">
      <alignment horizontal="center" vertical="center" wrapText="1"/>
    </xf>
    <xf numFmtId="4" fontId="5" fillId="0" borderId="23"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2" fillId="0" borderId="0" xfId="0" applyFont="1" applyFill="1" applyBorder="1" applyAlignment="1">
      <alignment horizontal="center" wrapText="1"/>
    </xf>
    <xf numFmtId="0" fontId="2" fillId="0" borderId="0" xfId="0"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3" fontId="20" fillId="0" borderId="51" xfId="0" applyNumberFormat="1" applyFont="1" applyBorder="1" applyAlignment="1">
      <alignment horizontal="center" vertical="center" wrapText="1"/>
    </xf>
    <xf numFmtId="2" fontId="2" fillId="0" borderId="58" xfId="0" applyNumberFormat="1" applyFont="1" applyFill="1" applyBorder="1" applyAlignment="1">
      <alignment horizontal="center" vertical="center" wrapText="1"/>
    </xf>
    <xf numFmtId="3" fontId="20" fillId="0" borderId="55" xfId="0" applyNumberFormat="1" applyFont="1" applyBorder="1" applyAlignment="1">
      <alignment horizontal="center" vertical="center" wrapText="1"/>
    </xf>
    <xf numFmtId="2" fontId="2" fillId="0" borderId="19" xfId="0" applyNumberFormat="1" applyFont="1" applyFill="1" applyBorder="1" applyAlignment="1">
      <alignment horizontal="center" vertical="center" wrapText="1"/>
    </xf>
    <xf numFmtId="2" fontId="2" fillId="0" borderId="80" xfId="0" applyNumberFormat="1" applyFont="1" applyFill="1" applyBorder="1" applyAlignment="1">
      <alignment horizontal="center" vertical="center" wrapText="1"/>
    </xf>
    <xf numFmtId="2" fontId="2" fillId="0" borderId="81" xfId="0" applyNumberFormat="1" applyFont="1" applyFill="1" applyBorder="1" applyAlignment="1">
      <alignment horizontal="center" vertical="center" wrapText="1"/>
    </xf>
    <xf numFmtId="4" fontId="8" fillId="0" borderId="22" xfId="0" applyNumberFormat="1" applyFont="1" applyFill="1" applyBorder="1" applyAlignment="1">
      <alignment horizontal="center" vertical="center"/>
    </xf>
    <xf numFmtId="4" fontId="8" fillId="0" borderId="82" xfId="0" applyNumberFormat="1" applyFont="1" applyFill="1" applyBorder="1" applyAlignment="1">
      <alignment horizontal="center" vertical="center"/>
    </xf>
    <xf numFmtId="2" fontId="2" fillId="0" borderId="83" xfId="0" applyNumberFormat="1" applyFont="1" applyFill="1" applyBorder="1" applyAlignment="1">
      <alignment horizontal="center" vertical="center" wrapText="1"/>
    </xf>
    <xf numFmtId="0" fontId="5" fillId="0" borderId="0" xfId="0" applyFont="1"/>
    <xf numFmtId="0" fontId="5" fillId="0" borderId="0" xfId="0" applyFont="1" applyFill="1" applyBorder="1"/>
    <xf numFmtId="0" fontId="1" fillId="0" borderId="0" xfId="0" applyFont="1" applyBorder="1"/>
    <xf numFmtId="0" fontId="8" fillId="0" borderId="0" xfId="0" applyFont="1" applyAlignment="1">
      <alignment vertical="top" wrapText="1"/>
    </xf>
    <xf numFmtId="0" fontId="3" fillId="0" borderId="0" xfId="0" applyFont="1" applyFill="1" applyAlignment="1">
      <alignment horizontal="center" vertical="top" wrapText="1"/>
    </xf>
    <xf numFmtId="0" fontId="2" fillId="0" borderId="7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9" xfId="0" applyFont="1" applyFill="1" applyBorder="1" applyAlignment="1">
      <alignment horizontal="center" vertical="center" wrapText="1"/>
    </xf>
    <xf numFmtId="4" fontId="5" fillId="0" borderId="24" xfId="0" applyNumberFormat="1" applyFont="1" applyFill="1" applyBorder="1" applyAlignment="1">
      <alignment horizontal="center" vertical="center" wrapText="1"/>
    </xf>
    <xf numFmtId="4" fontId="5" fillId="0" borderId="16" xfId="0" applyNumberFormat="1" applyFont="1" applyFill="1" applyBorder="1" applyAlignment="1">
      <alignment horizontal="center" vertical="center" wrapText="1"/>
    </xf>
    <xf numFmtId="0" fontId="4" fillId="0" borderId="0" xfId="0" applyFont="1" applyFill="1" applyAlignment="1">
      <alignment horizontal="center" wrapText="1"/>
    </xf>
    <xf numFmtId="4" fontId="4" fillId="0" borderId="1" xfId="0" applyNumberFormat="1" applyFont="1" applyFill="1" applyBorder="1" applyAlignment="1">
      <alignment horizontal="center" wrapText="1"/>
    </xf>
    <xf numFmtId="4" fontId="4" fillId="0" borderId="0" xfId="0" applyNumberFormat="1" applyFont="1" applyFill="1" applyBorder="1" applyAlignment="1">
      <alignment horizontal="center" wrapText="1"/>
    </xf>
    <xf numFmtId="49" fontId="5" fillId="0" borderId="0" xfId="0" applyNumberFormat="1" applyFont="1" applyBorder="1" applyAlignment="1">
      <alignment horizontal="center" vertical="center" wrapText="1"/>
    </xf>
    <xf numFmtId="3" fontId="6" fillId="0" borderId="10" xfId="0" applyNumberFormat="1" applyFont="1" applyFill="1" applyBorder="1" applyAlignment="1">
      <alignment horizontal="justify" vertical="center" wrapText="1"/>
    </xf>
    <xf numFmtId="3" fontId="6" fillId="0" borderId="11" xfId="0" applyNumberFormat="1" applyFont="1" applyFill="1" applyBorder="1" applyAlignment="1">
      <alignment horizontal="justify" vertical="center" wrapText="1"/>
    </xf>
    <xf numFmtId="3" fontId="7" fillId="0" borderId="10" xfId="0" applyNumberFormat="1" applyFont="1" applyFill="1" applyBorder="1" applyAlignment="1">
      <alignment horizontal="left" vertical="center" wrapText="1"/>
    </xf>
    <xf numFmtId="3" fontId="7" fillId="0" borderId="11" xfId="0" applyNumberFormat="1" applyFont="1" applyFill="1" applyBorder="1" applyAlignment="1">
      <alignment horizontal="left" vertical="center" wrapText="1"/>
    </xf>
    <xf numFmtId="3" fontId="7" fillId="0" borderId="14" xfId="0" applyNumberFormat="1" applyFont="1" applyFill="1" applyBorder="1" applyAlignment="1">
      <alignment horizontal="left" vertical="center" wrapText="1"/>
    </xf>
    <xf numFmtId="3" fontId="7" fillId="0" borderId="15" xfId="0" applyNumberFormat="1" applyFont="1" applyFill="1" applyBorder="1" applyAlignment="1">
      <alignment horizontal="left" vertical="center" wrapText="1"/>
    </xf>
    <xf numFmtId="4" fontId="5" fillId="0" borderId="54" xfId="0" applyNumberFormat="1" applyFont="1" applyFill="1" applyBorder="1" applyAlignment="1">
      <alignment horizontal="center" wrapText="1"/>
    </xf>
    <xf numFmtId="4" fontId="5" fillId="0" borderId="69" xfId="0" applyNumberFormat="1" applyFont="1" applyFill="1" applyBorder="1" applyAlignment="1">
      <alignment horizontal="center" wrapText="1"/>
    </xf>
    <xf numFmtId="4" fontId="5" fillId="0" borderId="55" xfId="0" applyNumberFormat="1" applyFont="1" applyFill="1" applyBorder="1" applyAlignment="1">
      <alignment horizontal="center" wrapText="1"/>
    </xf>
    <xf numFmtId="4" fontId="5" fillId="0" borderId="67" xfId="0" applyNumberFormat="1" applyFont="1" applyBorder="1" applyAlignment="1">
      <alignment horizontal="center" vertical="center"/>
    </xf>
    <xf numFmtId="4" fontId="5" fillId="0" borderId="1" xfId="0" applyNumberFormat="1" applyFont="1" applyBorder="1" applyAlignment="1">
      <alignment horizontal="center" vertical="center"/>
    </xf>
    <xf numFmtId="4" fontId="5" fillId="0" borderId="32" xfId="0" applyNumberFormat="1" applyFont="1" applyBorder="1" applyAlignment="1">
      <alignment horizontal="center" vertical="center"/>
    </xf>
    <xf numFmtId="4" fontId="5" fillId="0" borderId="6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30" xfId="0" applyNumberFormat="1" applyFont="1" applyBorder="1" applyAlignment="1">
      <alignment horizontal="center" vertical="center" wrapText="1"/>
    </xf>
    <xf numFmtId="4" fontId="5" fillId="0" borderId="44" xfId="0" applyNumberFormat="1" applyFont="1" applyBorder="1" applyAlignment="1">
      <alignment horizontal="center" vertical="center" wrapText="1"/>
    </xf>
    <xf numFmtId="4" fontId="5" fillId="0" borderId="0" xfId="0" applyNumberFormat="1" applyFont="1" applyBorder="1" applyAlignment="1">
      <alignment horizontal="center" vertical="center" wrapText="1"/>
    </xf>
    <xf numFmtId="4" fontId="5" fillId="0" borderId="31" xfId="0" applyNumberFormat="1" applyFont="1" applyBorder="1" applyAlignment="1">
      <alignment horizontal="center" vertical="center" wrapText="1"/>
    </xf>
    <xf numFmtId="4" fontId="5" fillId="0" borderId="45"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2" fillId="0" borderId="5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9" xfId="0" applyFont="1" applyFill="1" applyBorder="1" applyAlignment="1">
      <alignment horizontal="center" vertical="center" wrapText="1"/>
    </xf>
    <xf numFmtId="4" fontId="2" fillId="0" borderId="58" xfId="0" applyNumberFormat="1" applyFont="1" applyFill="1" applyBorder="1" applyAlignment="1">
      <alignment horizontal="center" vertical="center" wrapText="1"/>
    </xf>
    <xf numFmtId="4" fontId="2" fillId="0" borderId="20"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7" fillId="0" borderId="58" xfId="0" applyNumberFormat="1" applyFont="1" applyFill="1" applyBorder="1" applyAlignment="1">
      <alignment horizontal="center" vertical="center" wrapText="1"/>
    </xf>
    <xf numFmtId="4" fontId="7" fillId="0" borderId="20"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60"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48" xfId="0"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xf>
    <xf numFmtId="0" fontId="8" fillId="0" borderId="0" xfId="0" applyFont="1" applyAlignment="1">
      <alignment horizontal="left" vertical="top" wrapText="1"/>
    </xf>
    <xf numFmtId="0" fontId="2" fillId="0" borderId="2"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58" xfId="0" applyFont="1" applyFill="1" applyBorder="1" applyAlignment="1">
      <alignment horizontal="left" vertical="center"/>
    </xf>
    <xf numFmtId="0" fontId="0" fillId="0" borderId="4" xfId="0" applyBorder="1" applyAlignment="1"/>
    <xf numFmtId="0" fontId="2" fillId="0" borderId="72" xfId="0" applyFont="1" applyFill="1" applyBorder="1" applyAlignment="1">
      <alignment horizontal="center" vertical="center" wrapText="1"/>
    </xf>
    <xf numFmtId="0" fontId="5" fillId="0" borderId="58"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9" xfId="0" applyFont="1" applyFill="1" applyBorder="1" applyAlignment="1">
      <alignment horizontal="center" wrapText="1"/>
    </xf>
    <xf numFmtId="4" fontId="5" fillId="0" borderId="17" xfId="0" applyNumberFormat="1" applyFont="1" applyFill="1" applyBorder="1" applyAlignment="1">
      <alignment horizontal="center" vertical="center" wrapText="1"/>
    </xf>
    <xf numFmtId="4" fontId="5" fillId="0" borderId="23" xfId="0" applyNumberFormat="1" applyFont="1" applyFill="1" applyBorder="1" applyAlignment="1">
      <alignment horizontal="center" vertical="center" wrapText="1"/>
    </xf>
    <xf numFmtId="3" fontId="6" fillId="0" borderId="13" xfId="0" applyNumberFormat="1" applyFont="1" applyFill="1" applyBorder="1" applyAlignment="1">
      <alignment horizontal="justify" vertical="center" wrapText="1"/>
    </xf>
    <xf numFmtId="3" fontId="7" fillId="0" borderId="13" xfId="0" applyNumberFormat="1" applyFont="1" applyFill="1" applyBorder="1" applyAlignment="1">
      <alignment horizontal="left" vertical="center" wrapText="1"/>
    </xf>
    <xf numFmtId="4" fontId="5" fillId="0" borderId="2"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3" fontId="7" fillId="0" borderId="84" xfId="0" applyNumberFormat="1" applyFont="1" applyFill="1" applyBorder="1" applyAlignment="1">
      <alignment horizontal="left" vertical="center" wrapText="1"/>
    </xf>
    <xf numFmtId="0" fontId="3" fillId="0" borderId="0" xfId="0" applyFont="1" applyFill="1" applyAlignment="1">
      <alignment horizontal="left" vertical="top" wrapText="1"/>
    </xf>
    <xf numFmtId="0" fontId="5" fillId="0" borderId="0" xfId="0" applyFont="1" applyFill="1" applyBorder="1" applyAlignment="1">
      <alignment horizontal="center" vertical="center"/>
    </xf>
    <xf numFmtId="4" fontId="5" fillId="0" borderId="0" xfId="0" applyNumberFormat="1" applyFont="1" applyFill="1" applyBorder="1" applyAlignment="1">
      <alignment horizontal="center" vertical="center" wrapText="1"/>
    </xf>
    <xf numFmtId="0" fontId="2" fillId="0" borderId="0" xfId="0" applyFont="1" applyFill="1" applyBorder="1" applyAlignment="1">
      <alignment horizontal="center" wrapText="1"/>
    </xf>
    <xf numFmtId="0" fontId="2" fillId="0" borderId="0" xfId="0" applyFont="1" applyFill="1" applyBorder="1" applyAlignment="1">
      <alignment horizontal="center"/>
    </xf>
    <xf numFmtId="0" fontId="2" fillId="0" borderId="0" xfId="0" applyFont="1" applyFill="1" applyBorder="1" applyAlignment="1">
      <alignment horizontal="center" vertical="center" wrapText="1"/>
    </xf>
    <xf numFmtId="2" fontId="19" fillId="0" borderId="41" xfId="0" applyNumberFormat="1" applyFont="1" applyFill="1" applyBorder="1" applyAlignment="1">
      <alignment horizontal="center" vertical="center" wrapText="1"/>
    </xf>
    <xf numFmtId="2" fontId="19" fillId="0" borderId="42" xfId="0" applyNumberFormat="1" applyFont="1" applyFill="1" applyBorder="1" applyAlignment="1">
      <alignment horizontal="center" vertical="center" wrapText="1"/>
    </xf>
    <xf numFmtId="2" fontId="19" fillId="0" borderId="38" xfId="0" applyNumberFormat="1" applyFont="1" applyFill="1" applyBorder="1" applyAlignment="1">
      <alignment horizontal="center" vertical="center" wrapText="1"/>
    </xf>
    <xf numFmtId="0" fontId="2" fillId="0" borderId="0" xfId="0" applyFont="1" applyAlignment="1">
      <alignment horizontal="left" vertical="top"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4" fontId="5" fillId="0" borderId="51" xfId="0" applyNumberFormat="1" applyFont="1" applyBorder="1" applyAlignment="1">
      <alignment horizontal="center" vertical="center" wrapText="1"/>
    </xf>
    <xf numFmtId="4" fontId="5" fillId="0" borderId="52" xfId="0" applyNumberFormat="1" applyFont="1" applyBorder="1" applyAlignment="1">
      <alignment horizontal="center" vertical="center" wrapText="1"/>
    </xf>
    <xf numFmtId="4" fontId="5" fillId="0" borderId="53" xfId="0" applyNumberFormat="1" applyFont="1" applyBorder="1" applyAlignment="1">
      <alignment horizontal="center" vertical="center" wrapText="1"/>
    </xf>
    <xf numFmtId="0" fontId="5" fillId="0" borderId="33" xfId="0" applyFont="1" applyBorder="1" applyAlignment="1">
      <alignment horizontal="center" vertical="center"/>
    </xf>
    <xf numFmtId="0" fontId="5" fillId="0" borderId="71" xfId="0" applyFont="1" applyBorder="1" applyAlignment="1">
      <alignment horizontal="center" vertical="center"/>
    </xf>
    <xf numFmtId="0" fontId="5" fillId="0" borderId="66" xfId="0" applyFont="1" applyBorder="1" applyAlignment="1">
      <alignment horizontal="center" vertical="center"/>
    </xf>
    <xf numFmtId="0" fontId="18" fillId="0" borderId="33"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66" xfId="0" applyFont="1" applyBorder="1" applyAlignment="1">
      <alignment horizontal="center" vertical="center" wrapText="1"/>
    </xf>
    <xf numFmtId="0" fontId="2" fillId="0" borderId="1" xfId="0" applyFont="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Fill="1" applyBorder="1" applyAlignment="1">
      <alignment horizontal="center" wrapText="1"/>
    </xf>
    <xf numFmtId="4" fontId="5" fillId="0" borderId="27" xfId="0" applyNumberFormat="1"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2" fillId="0" borderId="58" xfId="0" applyFont="1" applyFill="1" applyBorder="1" applyAlignment="1">
      <alignment horizontal="center" wrapText="1"/>
    </xf>
    <xf numFmtId="0" fontId="2" fillId="0" borderId="20" xfId="0" applyFont="1" applyFill="1" applyBorder="1" applyAlignment="1">
      <alignment horizontal="center" wrapText="1"/>
    </xf>
    <xf numFmtId="0" fontId="2" fillId="0" borderId="4" xfId="0" applyFont="1" applyFill="1" applyBorder="1" applyAlignment="1">
      <alignment horizontal="center" wrapText="1"/>
    </xf>
  </cellXfs>
  <cellStyles count="106">
    <cellStyle name="_FFF" xfId="25"/>
    <cellStyle name="_FFF_New Form10_2" xfId="26"/>
    <cellStyle name="_FFF_Nsi" xfId="27"/>
    <cellStyle name="_FFF_Nsi_1" xfId="28"/>
    <cellStyle name="_FFF_Nsi_139" xfId="29"/>
    <cellStyle name="_FFF_Nsi_140" xfId="30"/>
    <cellStyle name="_FFF_Nsi_140(Зах)" xfId="31"/>
    <cellStyle name="_FFF_Nsi_140_mod" xfId="32"/>
    <cellStyle name="_FFF_Summary" xfId="33"/>
    <cellStyle name="_FFF_Tax_form_1кв_3" xfId="34"/>
    <cellStyle name="_FFF_БКЭ" xfId="35"/>
    <cellStyle name="_Final_Book_010301" xfId="36"/>
    <cellStyle name="_Final_Book_010301_New Form10_2" xfId="37"/>
    <cellStyle name="_Final_Book_010301_Nsi" xfId="38"/>
    <cellStyle name="_Final_Book_010301_Nsi_1" xfId="39"/>
    <cellStyle name="_Final_Book_010301_Nsi_139" xfId="40"/>
    <cellStyle name="_Final_Book_010301_Nsi_140" xfId="41"/>
    <cellStyle name="_Final_Book_010301_Nsi_140(Зах)" xfId="42"/>
    <cellStyle name="_Final_Book_010301_Nsi_140_mod" xfId="43"/>
    <cellStyle name="_Final_Book_010301_Summary" xfId="44"/>
    <cellStyle name="_Final_Book_010301_Tax_form_1кв_3" xfId="45"/>
    <cellStyle name="_Final_Book_010301_БКЭ" xfId="46"/>
    <cellStyle name="_New_Sofi" xfId="47"/>
    <cellStyle name="_New_Sofi_FFF" xfId="48"/>
    <cellStyle name="_New_Sofi_New Form10_2" xfId="49"/>
    <cellStyle name="_New_Sofi_Nsi" xfId="50"/>
    <cellStyle name="_New_Sofi_Nsi_1" xfId="51"/>
    <cellStyle name="_New_Sofi_Nsi_139" xfId="52"/>
    <cellStyle name="_New_Sofi_Nsi_140" xfId="53"/>
    <cellStyle name="_New_Sofi_Nsi_140(Зах)" xfId="54"/>
    <cellStyle name="_New_Sofi_Nsi_140_mod" xfId="55"/>
    <cellStyle name="_New_Sofi_Summary" xfId="56"/>
    <cellStyle name="_New_Sofi_Tax_form_1кв_3" xfId="57"/>
    <cellStyle name="_New_Sofi_БКЭ" xfId="58"/>
    <cellStyle name="_Nsi" xfId="59"/>
    <cellStyle name="_ИП 17032006" xfId="1"/>
    <cellStyle name="_ИП СО 2006-2010 отпр 22 01 07" xfId="2"/>
    <cellStyle name="_ИП ФСК 10_10_07 куцанкиной" xfId="3"/>
    <cellStyle name="_ИП ФСК на 2008-2012 17 12 071" xfId="4"/>
    <cellStyle name="_Книга3" xfId="60"/>
    <cellStyle name="_Книга3_New Form10_2" xfId="61"/>
    <cellStyle name="_Книга3_Nsi" xfId="62"/>
    <cellStyle name="_Книга3_Nsi_1" xfId="63"/>
    <cellStyle name="_Книга3_Nsi_139" xfId="64"/>
    <cellStyle name="_Книга3_Nsi_140" xfId="65"/>
    <cellStyle name="_Книга3_Nsi_140(Зах)" xfId="66"/>
    <cellStyle name="_Книга3_Nsi_140_mod" xfId="67"/>
    <cellStyle name="_Книга3_Summary" xfId="68"/>
    <cellStyle name="_Книга3_Tax_form_1кв_3" xfId="69"/>
    <cellStyle name="_Книга3_БКЭ" xfId="70"/>
    <cellStyle name="_Книга7" xfId="71"/>
    <cellStyle name="_Книга7_New Form10_2" xfId="72"/>
    <cellStyle name="_Книга7_Nsi" xfId="73"/>
    <cellStyle name="_Книга7_Nsi_1" xfId="74"/>
    <cellStyle name="_Книга7_Nsi_139" xfId="75"/>
    <cellStyle name="_Книга7_Nsi_140" xfId="76"/>
    <cellStyle name="_Книга7_Nsi_140(Зах)" xfId="77"/>
    <cellStyle name="_Книга7_Nsi_140_mod" xfId="78"/>
    <cellStyle name="_Книга7_Summary" xfId="79"/>
    <cellStyle name="_Книга7_Tax_form_1кв_3" xfId="80"/>
    <cellStyle name="_Книга7_БКЭ" xfId="81"/>
    <cellStyle name="_Копия Прил 2(Показатели ИП)" xfId="5"/>
    <cellStyle name="_Прил1-1 (МГИ) (Дубинину) 22 01 07" xfId="6"/>
    <cellStyle name="_Программа СО 7-09 для СД от 29 марта" xfId="7"/>
    <cellStyle name="_Расшифровка по приоритетам_МРСК 2" xfId="8"/>
    <cellStyle name="_СО 2006-2010  Прил1-1 (Дубинину)" xfId="9"/>
    <cellStyle name="_Табл П2-5 (вар18-10-2006)" xfId="10"/>
    <cellStyle name="_ХОЛДИНГ_МРСК_09 10 2008" xfId="11"/>
    <cellStyle name="0,00;0;" xfId="82"/>
    <cellStyle name="1Normal" xfId="12"/>
    <cellStyle name="date" xfId="83"/>
    <cellStyle name="E&amp;Y House" xfId="84"/>
    <cellStyle name="Iau?iue_130 nnd. are." xfId="85"/>
    <cellStyle name="Norma11l" xfId="13"/>
    <cellStyle name="Normal_MACRO" xfId="14"/>
    <cellStyle name="normбlnм_laroux" xfId="86"/>
    <cellStyle name="Заголовок" xfId="87"/>
    <cellStyle name="ЗаголовокСтолбца" xfId="88"/>
    <cellStyle name="Значение" xfId="89"/>
    <cellStyle name="Обычный" xfId="0" builtinId="0"/>
    <cellStyle name="Обычный 10" xfId="90"/>
    <cellStyle name="Обычный 11" xfId="91"/>
    <cellStyle name="Обычный 2" xfId="15"/>
    <cellStyle name="Обычный 2 2" xfId="22"/>
    <cellStyle name="Обычный 2 3" xfId="92"/>
    <cellStyle name="Обычный 2_наш последний RAB (28.09.10)" xfId="93"/>
    <cellStyle name="Обычный 3" xfId="21"/>
    <cellStyle name="Обычный 3 2" xfId="23"/>
    <cellStyle name="Обычный 4" xfId="16"/>
    <cellStyle name="Обычный 5" xfId="94"/>
    <cellStyle name="Обычный 6" xfId="95"/>
    <cellStyle name="Обычный 6 2" xfId="96"/>
    <cellStyle name="Обычный 7" xfId="97"/>
    <cellStyle name="Обычный 8" xfId="98"/>
    <cellStyle name="Обычный 9" xfId="99"/>
    <cellStyle name="Процентный 2" xfId="24"/>
    <cellStyle name="Процентный 2 2" xfId="100"/>
    <cellStyle name="Процентный 5" xfId="101"/>
    <cellStyle name="Стиль 1" xfId="17"/>
    <cellStyle name="Тысячи [0]_CH5_FCF" xfId="102"/>
    <cellStyle name="Тысячи [а]" xfId="103"/>
    <cellStyle name="Тысячи_CH5_FCF" xfId="104"/>
    <cellStyle name="Финансовый 2" xfId="18"/>
    <cellStyle name="Финансовый 3" xfId="19"/>
    <cellStyle name="Финансовый 4" xfId="20"/>
    <cellStyle name="Формула" xfId="10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customXml" Target="../customXml/item2.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5%20&#1050;&#1051;-10&#1082;&#1042;%20&#1040;&#1040;&#1041;&#1083;%20&#1086;&#1073;&#1083;&#1072;&#1089;&#1090;&#1100;%201-6%20&#1055;%20-%2001%2021.121%20&#107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8%20&#1055;&#1088;&#1086;&#1082;&#1086;&#1083;%20&#1040;&#1040;&#1041;&#1083;-0,4%201-6%20-%20+%2021.12%20&#107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7%20&#1043;&#1053;&#1041;%20&#1040;&#1040;&#1041;&#1083;%202%20&#1090;&#1088;&#1091;&#1073;&#109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6%20&#1055;&#1088;&#1086;&#1090;&#1086;&#1082;&#1086;&#1083;%20&#1040;&#1055;&#1042;&#1055;&#1043;%201-6%20-%2001%2021.12%20&#107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20%20&#1089;&#1084;&#1077;&#1090;&#1072;%20&#1085;&#1072;%20&#1057;&#1058;&#1055;%20-%20&#107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4%20-1%20&#1050;&#1058;&#1055;%2063-250%201-6%20&#1055;%20-01%20&#107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9-1%202&#1050;&#1058;&#1055;&#1055;%20(63-250&#1082;&#1042;&#1040;)%201-6%20&#1055;%20-1%20&#1090;%20+%20&#107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0-1%20&#1041;&#1050;&#1058;&#1055;&#1090;-63-250&#1082;&#1042;&#1040;%201-6%20&#1055;%20-%2001%2021.12%20&#107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1-1%202&#1041;&#1050;&#1058;&#1055;-63-250&#1082;&#1042;&#1040;%201-6%20-01+%2021.12%20&#107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4%20-2%20&#1050;&#1058;&#1055;%20400-1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89;&#1090;&#1072;&#1074;&#1082;&#1080;%20&#1087;&#1086;%20&#1058;&#1045;&#1061;&#1055;&#1056;&#1048;&#1057;&#1054;&#1045;&#1044;&#1048;&#1053;&#1045;&#1053;&#1048;&#1070;%20&#1085;&#1072;%202017%20&#1075;&#1086;&#1076;/&#1076;&#1083;&#1103;%20&#1058;&#1057;&#1054;%20&#1089;&#1090;&#1072;&#1074;&#1082;&#1080;%202017/&#1050;&#1085;&#1080;&#1075;&#107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9-2%202&#1050;&#1058;&#1055;&#1055;%20(400-1000&#1082;&#1042;&#1040;)1-6%20&#1055;%201&#1090;%20+%20&#107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0-2%20&#1041;&#1050;&#1058;&#1055;&#1090;-400-1250&#1082;&#1042;&#1040;%201-6%20-01%2021.12%20&#107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1-2%202&#1041;&#1050;&#1058;&#1055;-400-1600&#1082;&#1042;&#1040;%201-6%20-%2001+%2012.12%20&#107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056;&#1055;%206&#1082;&#104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056;&#1055;-%2010%20&#1082;&#1074;%20&#107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3%20&#1042;&#1051;%200,4%20&#1057;&#1048;&#1055;%201-6%20-01%20&#107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2%20&#1042;&#1051;%2010&#1082;&#1042;%20&#1057;&#1048;&#1055;%201-6%20&#1055;%20-%2001%20&#107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1%20&#1042;&#1051;%2010&#1082;&#1042;%20&#1040;&#1057;-70%201-6%20&#1055;%20-%2001%20&#107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9%20&#1050;&#1051;-0,4%20(&#1040;&#1040;&#1041;&#1083;)%20&#1075;&#1086;&#1088;&#1086;&#1076;%201-6%20&#1055;%20-%2001%20+%2021.12%20&#107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8%20&#1050;&#1051;-0,4%20(&#1040;&#1040;&#1041;&#1083;)-&#1089;&#1077;&#1083;&#1086;%201-6%20&#1055;%20-%2001%20+%2021.12%20&#107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6%20&#1050;&#1051;-10%20(&#1040;&#1040;&#1041;&#1083;)%20&#1075;&#1086;&#1088;&#1086;&#107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Lavrenteva/&#1055;&#1056;&#1040;&#1042;&#1051;&#1045;&#1053;&#1048;&#1071;%202017_2019/&#1055;&#1088;&#1086;&#1077;&#1082;&#1090;&#1099;%20&#1088;&#1077;&#1096;&#1077;&#1085;&#1080;&#1081;%20&#1080;%20&#1079;&#1072;&#1082;&#1083;&#1102;&#1095;&#1077;&#1085;&#1080;&#1103;%20&#1076;&#1083;&#1103;%20&#1060;&#1040;&#1057;/20_12_2016/&#1089;&#1084;&#1077;&#1090;&#1099;/+7%20&#1050;&#1051;-10%20(&#1040;&#1055;&#1074;&#1055;&#1075;)%201-6%20&#1055;%20-%2001%2021.12%20&#107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4бор."/>
      <sheetName val="ССР_АСБ 70"/>
      <sheetName val="ССР_АСБ 95"/>
      <sheetName val="ССР_АСБ 120"/>
      <sheetName val="ССР_АСБ 150"/>
      <sheetName val="ССР_АСБ 185"/>
      <sheetName val="ССР_АСБ 240"/>
      <sheetName val="ССР_ААБЛ 70"/>
      <sheetName val="ССР_ААБЛ 95"/>
      <sheetName val="ССР_ААБЛ 120"/>
      <sheetName val="ССР_ААБЛ 150"/>
      <sheetName val="ССР_ААБЛ 185"/>
      <sheetName val="ССР_ААБЛ 240"/>
      <sheetName val="Лист1"/>
    </sheetNames>
    <sheetDataSet>
      <sheetData sheetId="0"/>
      <sheetData sheetId="1"/>
      <sheetData sheetId="2">
        <row r="22">
          <cell r="H22">
            <v>335953.1495310812</v>
          </cell>
        </row>
      </sheetData>
      <sheetData sheetId="3">
        <row r="22">
          <cell r="H22">
            <v>369018.53815546486</v>
          </cell>
        </row>
      </sheetData>
      <sheetData sheetId="4">
        <row r="22">
          <cell r="H22">
            <v>400271.45362562314</v>
          </cell>
        </row>
      </sheetData>
      <sheetData sheetId="5">
        <row r="22">
          <cell r="H22">
            <v>434659.45779498201</v>
          </cell>
        </row>
      </sheetData>
      <sheetData sheetId="6">
        <row r="22">
          <cell r="H22">
            <v>479075.93579815608</v>
          </cell>
        </row>
      </sheetData>
      <sheetData sheetId="7">
        <row r="22">
          <cell r="H22">
            <v>547645.1153685241</v>
          </cell>
        </row>
      </sheetData>
      <sheetData sheetId="8">
        <row r="22">
          <cell r="H22">
            <v>299178.45023220917</v>
          </cell>
        </row>
      </sheetData>
      <sheetData sheetId="9">
        <row r="22">
          <cell r="H22">
            <v>319994.67719417711</v>
          </cell>
        </row>
      </sheetData>
      <sheetData sheetId="10">
        <row r="22">
          <cell r="H22">
            <v>351160.50686713523</v>
          </cell>
        </row>
      </sheetData>
      <sheetData sheetId="11">
        <row r="22">
          <cell r="H22">
            <v>379852.55561338022</v>
          </cell>
        </row>
      </sheetData>
      <sheetData sheetId="12">
        <row r="22">
          <cell r="H22">
            <v>422282.38886792882</v>
          </cell>
        </row>
      </sheetData>
      <sheetData sheetId="13">
        <row r="22">
          <cell r="H22">
            <v>475361.18226134259</v>
          </cell>
        </row>
      </sheetData>
      <sheetData sheetId="14"/>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о1р."/>
      <sheetName val="ССР_АСБ -25"/>
      <sheetName val="ССР_АСБ -35"/>
      <sheetName val="ССР_АСБ -50"/>
      <sheetName val="ССР_АСБ -70"/>
      <sheetName val="ССР_АСБ -95"/>
      <sheetName val="ССР_АСБ -120"/>
      <sheetName val="ССР_АСБ -150"/>
      <sheetName val="ССР_АСБ -185"/>
      <sheetName val="ССР_АСБ -240"/>
      <sheetName val="ССР_ААБЛ-25"/>
      <sheetName val="ССР_ААБЛ-35"/>
      <sheetName val="ССР_ААБЛ-50"/>
      <sheetName val="ССР_ААБЛ-70"/>
      <sheetName val="ССР_ААБЛ-95"/>
      <sheetName val="ССР_ААБЛ-120"/>
      <sheetName val="ССР_ААБЛ-150"/>
      <sheetName val="ССР_ААБЛ-185"/>
      <sheetName val="ССР_ААБЛ-240"/>
    </sheetNames>
    <sheetDataSet>
      <sheetData sheetId="0"/>
      <sheetData sheetId="1"/>
      <sheetData sheetId="2">
        <row r="22">
          <cell r="H22">
            <v>211896.51239590195</v>
          </cell>
        </row>
      </sheetData>
      <sheetData sheetId="3">
        <row r="22">
          <cell r="H22">
            <v>211896.51239590195</v>
          </cell>
        </row>
      </sheetData>
      <sheetData sheetId="4">
        <row r="22">
          <cell r="H22">
            <v>214867.49879600396</v>
          </cell>
        </row>
      </sheetData>
      <sheetData sheetId="5">
        <row r="22">
          <cell r="H22">
            <v>221608.736634548</v>
          </cell>
        </row>
      </sheetData>
      <sheetData sheetId="6">
        <row r="22">
          <cell r="H22">
            <v>221782.38323680207</v>
          </cell>
        </row>
      </sheetData>
      <sheetData sheetId="7">
        <row r="22">
          <cell r="H22">
            <v>225787.51347865435</v>
          </cell>
        </row>
      </sheetData>
      <sheetData sheetId="8">
        <row r="22">
          <cell r="H22">
            <v>229867.2109343592</v>
          </cell>
        </row>
      </sheetData>
      <sheetData sheetId="9">
        <row r="22">
          <cell r="H22">
            <v>237588.83061620337</v>
          </cell>
        </row>
      </sheetData>
      <sheetData sheetId="10">
        <row r="22">
          <cell r="H22">
            <v>245958.76125510965</v>
          </cell>
        </row>
      </sheetData>
      <sheetData sheetId="11">
        <row r="22">
          <cell r="H22">
            <v>208691.21077270861</v>
          </cell>
        </row>
      </sheetData>
      <sheetData sheetId="12">
        <row r="22">
          <cell r="H22">
            <v>211336.9861488918</v>
          </cell>
        </row>
      </sheetData>
      <sheetData sheetId="13">
        <row r="22">
          <cell r="H22">
            <v>212310.16993260209</v>
          </cell>
        </row>
      </sheetData>
      <sheetData sheetId="14">
        <row r="22">
          <cell r="H22">
            <v>216251.61868525183</v>
          </cell>
        </row>
      </sheetData>
      <sheetData sheetId="15">
        <row r="22">
          <cell r="H22">
            <v>218842.96543818506</v>
          </cell>
        </row>
      </sheetData>
      <sheetData sheetId="16">
        <row r="22">
          <cell r="H22">
            <v>222174.26932420218</v>
          </cell>
        </row>
      </sheetData>
      <sheetData sheetId="17">
        <row r="22">
          <cell r="H22">
            <v>225236.423668248</v>
          </cell>
        </row>
      </sheetData>
      <sheetData sheetId="18">
        <row r="22">
          <cell r="H22">
            <v>230161.66978614178</v>
          </cell>
        </row>
      </sheetData>
      <sheetData sheetId="19">
        <row r="22">
          <cell r="H22">
            <v>237804.26491979248</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ор."/>
      <sheetName val="ССР_ААБЛ-10 -70"/>
      <sheetName val="ССР_ААБЛ-10 -95"/>
      <sheetName val="ССР_ААБЛ-10 -120"/>
      <sheetName val="ССР_ААБЛ-10 -150"/>
      <sheetName val="ССР_ААБЛ-10 -185"/>
      <sheetName val="ССР_ААБЛ-10 -240"/>
      <sheetName val="ССР_АСБ-10 -10"/>
      <sheetName val="ССР_АСБ-10 -95"/>
      <sheetName val="ССР_АСБ-10 -120"/>
      <sheetName val="ССР_АСБ-10 -150"/>
      <sheetName val="ССР_АСБ-10 -185"/>
      <sheetName val="ССР_АСБ-10 -240"/>
    </sheetNames>
    <sheetDataSet>
      <sheetData sheetId="0"/>
      <sheetData sheetId="1"/>
      <sheetData sheetId="2">
        <row r="22">
          <cell r="H22">
            <v>169942.66631070251</v>
          </cell>
        </row>
      </sheetData>
      <sheetData sheetId="3">
        <row r="22">
          <cell r="H22">
            <v>172024.28900689931</v>
          </cell>
        </row>
      </sheetData>
      <sheetData sheetId="4">
        <row r="22">
          <cell r="H22">
            <v>175140.87197419515</v>
          </cell>
        </row>
      </sheetData>
      <sheetData sheetId="5">
        <row r="22">
          <cell r="H22">
            <v>178010.07684881962</v>
          </cell>
        </row>
      </sheetData>
      <sheetData sheetId="6">
        <row r="22">
          <cell r="H22">
            <v>182253.06017427449</v>
          </cell>
        </row>
      </sheetData>
      <sheetData sheetId="7">
        <row r="22">
          <cell r="H22">
            <v>187560.93951361586</v>
          </cell>
        </row>
      </sheetData>
      <sheetData sheetId="8">
        <row r="22">
          <cell r="H22">
            <v>173620.13624058969</v>
          </cell>
        </row>
      </sheetData>
      <sheetData sheetId="9">
        <row r="22">
          <cell r="H22">
            <v>176926.67510302813</v>
          </cell>
        </row>
      </sheetData>
      <sheetData sheetId="10">
        <row r="22">
          <cell r="H22">
            <v>180051.96665004388</v>
          </cell>
        </row>
      </sheetData>
      <sheetData sheetId="11">
        <row r="22">
          <cell r="H22">
            <v>183490.76706697984</v>
          </cell>
        </row>
      </sheetData>
      <sheetData sheetId="12">
        <row r="22">
          <cell r="H22">
            <v>187932.41486729722</v>
          </cell>
        </row>
      </sheetData>
      <sheetData sheetId="13">
        <row r="22">
          <cell r="H22">
            <v>194789.33282433398</v>
          </cell>
        </row>
      </sheetData>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 (2"/>
      <sheetName val="ССР_АПвПг-70"/>
      <sheetName val="ССР_АПвПг-95"/>
      <sheetName val="ССР_АПвПг-120"/>
      <sheetName val="ССР_АПвПг-150"/>
      <sheetName val="ССР_АПвПг-185"/>
      <sheetName val="ССР_АПвПг-240"/>
      <sheetName val="ССР_АПвПг-300"/>
      <sheetName val="ССР_АПвПг-400"/>
      <sheetName val="ССР_АПвПг-500"/>
    </sheetNames>
    <sheetDataSet>
      <sheetData sheetId="0"/>
      <sheetData sheetId="1"/>
      <sheetData sheetId="2">
        <row r="22">
          <cell r="H22">
            <v>181334.41095949724</v>
          </cell>
        </row>
      </sheetData>
      <sheetData sheetId="3">
        <row r="22">
          <cell r="H22">
            <v>188537.7671035204</v>
          </cell>
        </row>
      </sheetData>
      <sheetData sheetId="4">
        <row r="22">
          <cell r="H22">
            <v>198176.53199486533</v>
          </cell>
        </row>
      </sheetData>
      <sheetData sheetId="5">
        <row r="22">
          <cell r="H22">
            <v>200412.73198109225</v>
          </cell>
        </row>
      </sheetData>
      <sheetData sheetId="6">
        <row r="22">
          <cell r="H22">
            <v>222742.69733286049</v>
          </cell>
        </row>
      </sheetData>
      <sheetData sheetId="7">
        <row r="22">
          <cell r="H22">
            <v>218004.33515861307</v>
          </cell>
        </row>
      </sheetData>
      <sheetData sheetId="8">
        <row r="22">
          <cell r="H22">
            <v>224414.12197565101</v>
          </cell>
        </row>
      </sheetData>
      <sheetData sheetId="9">
        <row r="22">
          <cell r="H22">
            <v>228352.57715402206</v>
          </cell>
        </row>
      </sheetData>
      <sheetData sheetId="10">
        <row r="22">
          <cell r="H22">
            <v>237791.31685492329</v>
          </cell>
        </row>
      </sheetData>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ор."/>
      <sheetName val="ССР_СТП 16кВа"/>
      <sheetName val="ССР_СТП 25кВа "/>
      <sheetName val="ССР_СТП 40кВа"/>
    </sheetNames>
    <sheetDataSet>
      <sheetData sheetId="0"/>
      <sheetData sheetId="1"/>
      <sheetData sheetId="2">
        <row r="22">
          <cell r="H22">
            <v>3734.7962252891321</v>
          </cell>
        </row>
      </sheetData>
      <sheetData sheetId="3">
        <row r="22">
          <cell r="H22">
            <v>2425.9257387979101</v>
          </cell>
        </row>
      </sheetData>
      <sheetData sheetId="4">
        <row r="22">
          <cell r="H22">
            <v>1545.0962567118597</v>
          </cell>
        </row>
      </sheetData>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ор."/>
      <sheetName val="ССР_КТПт 63кВА"/>
      <sheetName val="ССР_КТПт 100кВА"/>
      <sheetName val="ССР_КТПт 160кВА"/>
      <sheetName val="ССР_КТПт 250кВА"/>
      <sheetName val="ССР_КТПп 63кВА"/>
      <sheetName val="ССР_КТПп 100кВА"/>
      <sheetName val="ССР_КТПп 160кВА"/>
      <sheetName val="ССР_КТПп 250кВА"/>
    </sheetNames>
    <sheetDataSet>
      <sheetData sheetId="0"/>
      <sheetData sheetId="1"/>
      <sheetData sheetId="2">
        <row r="22">
          <cell r="H22">
            <v>1265.6550792085666</v>
          </cell>
        </row>
      </sheetData>
      <sheetData sheetId="3">
        <row r="22">
          <cell r="H22">
            <v>824.03733037580662</v>
          </cell>
        </row>
      </sheetData>
      <sheetData sheetId="4">
        <row r="22">
          <cell r="H22">
            <v>559.75603575401863</v>
          </cell>
        </row>
      </sheetData>
      <sheetData sheetId="5">
        <row r="22">
          <cell r="H22">
            <v>385.71363116247676</v>
          </cell>
        </row>
      </sheetData>
      <sheetData sheetId="6">
        <row r="22">
          <cell r="H22">
            <v>2633.3136546470087</v>
          </cell>
        </row>
      </sheetData>
      <sheetData sheetId="7">
        <row r="22">
          <cell r="H22">
            <v>1718.5336188151662</v>
          </cell>
        </row>
      </sheetData>
      <sheetData sheetId="8">
        <row r="22">
          <cell r="H22">
            <v>1123.7051920824376</v>
          </cell>
        </row>
      </sheetData>
      <sheetData sheetId="9">
        <row r="22">
          <cell r="H22">
            <v>774.74760489447397</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 (2"/>
      <sheetName val="ССР_2КТПт 63 кВА"/>
      <sheetName val="ССР_2КТПт 100 кВА"/>
      <sheetName val="ССР_2КТПт 160 кВА"/>
      <sheetName val="ССР_2КТПт 250 кВА"/>
      <sheetName val="ССР_2КТПп 63 кВА"/>
      <sheetName val="ССР_2КТПп 100 кВА"/>
      <sheetName val="ССР_2КТПп 160 кВА"/>
      <sheetName val="ССР_2КТПп 250 кВА"/>
    </sheetNames>
    <sheetDataSet>
      <sheetData sheetId="0"/>
      <sheetData sheetId="1"/>
      <sheetData sheetId="2">
        <row r="22">
          <cell r="H22">
            <v>10243.583740674316</v>
          </cell>
        </row>
      </sheetData>
      <sheetData sheetId="3">
        <row r="22">
          <cell r="H22">
            <v>6651.9444779166561</v>
          </cell>
        </row>
      </sheetData>
      <sheetData sheetId="4">
        <row r="22">
          <cell r="H22">
            <v>4281.5194995053052</v>
          </cell>
        </row>
      </sheetData>
      <sheetData sheetId="5">
        <row r="22">
          <cell r="H22">
            <v>2819.5671682001298</v>
          </cell>
        </row>
      </sheetData>
      <sheetData sheetId="6">
        <row r="22">
          <cell r="H22">
            <v>5990.6749257945894</v>
          </cell>
        </row>
      </sheetData>
      <sheetData sheetId="7">
        <row r="22">
          <cell r="H22">
            <v>3892.9790519601438</v>
          </cell>
        </row>
      </sheetData>
      <sheetData sheetId="8">
        <row r="22">
          <cell r="H22">
            <v>2482.7335877980486</v>
          </cell>
        </row>
      </sheetData>
      <sheetData sheetId="9">
        <row r="22">
          <cell r="H22">
            <v>1708.041528965852</v>
          </cell>
        </row>
      </sheetData>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 (2"/>
      <sheetName val="ССР_БКТП-63"/>
      <sheetName val="ССР_БКТП-100"/>
      <sheetName val="ССР_БКТП-160"/>
      <sheetName val="ССР_БКТП-250"/>
    </sheetNames>
    <sheetDataSet>
      <sheetData sheetId="0"/>
      <sheetData sheetId="1"/>
      <sheetData sheetId="2">
        <row r="22">
          <cell r="H22">
            <v>7566.8352428871422</v>
          </cell>
        </row>
      </sheetData>
      <sheetData sheetId="3">
        <row r="22">
          <cell r="H22">
            <v>5362.5663668944062</v>
          </cell>
        </row>
      </sheetData>
      <sheetData sheetId="4">
        <row r="22">
          <cell r="H22">
            <v>3475.6581801164007</v>
          </cell>
        </row>
      </sheetData>
      <sheetData sheetId="5">
        <row r="22">
          <cell r="H22">
            <v>2184.7238910161291</v>
          </cell>
        </row>
      </sheetData>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1обор."/>
      <sheetName val="ССР_БКТП-63 п"/>
      <sheetName val="ССР_БКТП-100 п"/>
      <sheetName val="ССР_БКТП-160 п"/>
      <sheetName val="ССР_БКТП-250 п "/>
      <sheetName val="ССР_БКТП-63 т"/>
      <sheetName val="ССР_БКТП-100 т"/>
      <sheetName val="ССР_БКТП-160 т"/>
      <sheetName val="ССР_БКТП-250 т"/>
    </sheetNames>
    <sheetDataSet>
      <sheetData sheetId="0"/>
      <sheetData sheetId="1"/>
      <sheetData sheetId="2">
        <row r="22">
          <cell r="H22">
            <v>14285.792305952822</v>
          </cell>
        </row>
      </sheetData>
      <sheetData sheetId="3">
        <row r="22">
          <cell r="H22">
            <v>9496.2659559798649</v>
          </cell>
        </row>
      </sheetData>
      <sheetData sheetId="4">
        <row r="22">
          <cell r="H22">
            <v>6121.247523698511</v>
          </cell>
        </row>
      </sheetData>
      <sheetData sheetId="5">
        <row r="22">
          <cell r="H22">
            <v>4155.782480717251</v>
          </cell>
        </row>
      </sheetData>
      <sheetData sheetId="6">
        <row r="22">
          <cell r="H22">
            <v>13970.734018188003</v>
          </cell>
        </row>
      </sheetData>
      <sheetData sheetId="7">
        <row r="22">
          <cell r="H22">
            <v>9000.0491527502782</v>
          </cell>
        </row>
      </sheetData>
      <sheetData sheetId="8">
        <row r="22">
          <cell r="H22">
            <v>5749.0849212763214</v>
          </cell>
        </row>
      </sheetData>
      <sheetData sheetId="9">
        <row r="22">
          <cell r="H22">
            <v>3758.8090381335792</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ор."/>
      <sheetName val="ССР_КТПт 400кВА"/>
      <sheetName val="ССР_КТПт 630кВА"/>
      <sheetName val="ССР_КТПт 1000кВА"/>
      <sheetName val="ССР_КТПп 400кВА"/>
      <sheetName val="ССР_КТПп 630кВА"/>
      <sheetName val="ССР_КТПп 1000кВА"/>
    </sheetNames>
    <sheetDataSet>
      <sheetData sheetId="0"/>
      <sheetData sheetId="1"/>
      <sheetData sheetId="2">
        <row r="22">
          <cell r="H22">
            <v>286.58304680355724</v>
          </cell>
        </row>
      </sheetData>
      <sheetData sheetId="3">
        <row r="22">
          <cell r="H22">
            <v>266.19777501656165</v>
          </cell>
        </row>
      </sheetData>
      <sheetData sheetId="4">
        <row r="22">
          <cell r="H22">
            <v>248.65740753930885</v>
          </cell>
        </row>
      </sheetData>
      <sheetData sheetId="5">
        <row r="22">
          <cell r="H22">
            <v>504.53635328608937</v>
          </cell>
        </row>
      </sheetData>
      <sheetData sheetId="6">
        <row r="22">
          <cell r="H22">
            <v>399.10511371015019</v>
          </cell>
        </row>
      </sheetData>
      <sheetData sheetId="7">
        <row r="22">
          <cell r="H22">
            <v>307.01250359910847</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Лист1 (2)"/>
      <sheetName val="Лист2 (2)"/>
      <sheetName val="Лист1"/>
    </sheetNames>
    <sheetDataSet>
      <sheetData sheetId="0" refreshError="1">
        <row r="71">
          <cell r="G71">
            <v>102.04708005054867</v>
          </cell>
          <cell r="J71">
            <v>90.209875210144631</v>
          </cell>
          <cell r="K71">
            <v>100.360413383882</v>
          </cell>
          <cell r="L71">
            <v>88.523208543477963</v>
          </cell>
        </row>
        <row r="72">
          <cell r="G72">
            <v>37.81432762091567</v>
          </cell>
          <cell r="J72">
            <v>32.422488387921298</v>
          </cell>
          <cell r="K72">
            <v>36.549327620915669</v>
          </cell>
          <cell r="L72">
            <v>31.157488387921301</v>
          </cell>
        </row>
        <row r="73">
          <cell r="G73">
            <v>22.718797439318891</v>
          </cell>
          <cell r="J73">
            <v>20.606093797556913</v>
          </cell>
          <cell r="K73">
            <v>22.297130772652224</v>
          </cell>
          <cell r="L73">
            <v>20.184427130890246</v>
          </cell>
        </row>
        <row r="74">
          <cell r="G74">
            <v>7.0257924914604466</v>
          </cell>
          <cell r="J74">
            <v>5.8367525403716582</v>
          </cell>
          <cell r="K74">
            <v>7.0257924914604466</v>
          </cell>
          <cell r="L74">
            <v>5.8367525403716582</v>
          </cell>
        </row>
        <row r="75">
          <cell r="G75">
            <v>34.48566249885365</v>
          </cell>
          <cell r="J75">
            <v>31.344540484294765</v>
          </cell>
          <cell r="K75">
            <v>34.48566249885365</v>
          </cell>
          <cell r="L75">
            <v>31.344540484294765</v>
          </cell>
        </row>
      </sheetData>
      <sheetData sheetId="1" refreshError="1">
        <row r="19">
          <cell r="D19">
            <v>1056.4557529348519</v>
          </cell>
          <cell r="I19">
            <v>212.51222222222222</v>
          </cell>
          <cell r="L19">
            <v>744.19444444444446</v>
          </cell>
          <cell r="Q19">
            <v>1663.6044444444444</v>
          </cell>
          <cell r="U19">
            <v>1825.5888888888887</v>
          </cell>
          <cell r="Z19">
            <v>183.28222222222223</v>
          </cell>
          <cell r="AC19">
            <v>2696.9058888888885</v>
          </cell>
          <cell r="AH19">
            <v>1596.4964444444443</v>
          </cell>
        </row>
      </sheetData>
      <sheetData sheetId="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 (2"/>
      <sheetName val="ССР_2КТПт 400кВА"/>
      <sheetName val="ССР_2КТПт 630кВА"/>
      <sheetName val="ССР_2КТПт 1000кВА "/>
      <sheetName val="ССР_2КТПп 400кВА "/>
      <sheetName val="ССР_2КТПп 630кВА"/>
      <sheetName val="ССР_2КТПп 1000кВА"/>
    </sheetNames>
    <sheetDataSet>
      <sheetData sheetId="0"/>
      <sheetData sheetId="1"/>
      <sheetData sheetId="2">
        <row r="22">
          <cell r="H22">
            <v>1845.0093299715845</v>
          </cell>
        </row>
      </sheetData>
      <sheetData sheetId="3">
        <row r="22">
          <cell r="H22">
            <v>1281.70489593774</v>
          </cell>
        </row>
      </sheetData>
      <sheetData sheetId="4">
        <row r="22">
          <cell r="H22">
            <v>966.26346147424465</v>
          </cell>
        </row>
      </sheetData>
      <sheetData sheetId="5">
        <row r="22">
          <cell r="H22">
            <v>1175.1166456116405</v>
          </cell>
        </row>
      </sheetData>
      <sheetData sheetId="6">
        <row r="22">
          <cell r="H22">
            <v>872.12912184347658</v>
          </cell>
        </row>
      </sheetData>
      <sheetData sheetId="7">
        <row r="22">
          <cell r="H22">
            <v>608.98736314894097</v>
          </cell>
        </row>
      </sheetData>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ор."/>
      <sheetName val="ССР_БКТП-400"/>
      <sheetName val="ССР_БКТП-630"/>
      <sheetName val="ССР_БКТП-1000"/>
      <sheetName val="ССР_БКТП-1250"/>
      <sheetName val="ССР_БКТП-1600"/>
    </sheetNames>
    <sheetDataSet>
      <sheetData sheetId="0" refreshError="1"/>
      <sheetData sheetId="1" refreshError="1"/>
      <sheetData sheetId="2">
        <row r="22">
          <cell r="H22">
            <v>1441.5605295302441</v>
          </cell>
        </row>
      </sheetData>
      <sheetData sheetId="3">
        <row r="22">
          <cell r="H22">
            <v>978.28818423883286</v>
          </cell>
        </row>
      </sheetData>
      <sheetData sheetId="4">
        <row r="22">
          <cell r="H22">
            <v>685.79190852260706</v>
          </cell>
        </row>
      </sheetData>
      <sheetData sheetId="5">
        <row r="22">
          <cell r="H22">
            <v>572.45193337310593</v>
          </cell>
        </row>
      </sheetData>
      <sheetData sheetId="6">
        <row r="22">
          <cell r="H22">
            <v>493.51309952728133</v>
          </cell>
        </row>
      </sheetData>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ССР_БКТП-2500 п  (2)"/>
      <sheetName val="ССР_2БКТП-2500 п "/>
      <sheetName val="Локальная смета"/>
      <sheetName val="ЛСР по форме №4 с мат. и обор."/>
      <sheetName val="ССР_2БКТП-400 п"/>
      <sheetName val="ССР_2БКТП-630 п"/>
      <sheetName val="ССР_2БКТП-1000 п"/>
      <sheetName val="ССР_2БКТП-1250 п"/>
      <sheetName val="ССР_2БКТП-1600 п"/>
      <sheetName val="ССР_2БКТП-400 т"/>
      <sheetName val="ССР_2БКТП-630 т"/>
      <sheetName val="ССР_2БКТП-1000 т"/>
      <sheetName val="ССР_2БКТП-1250 т"/>
      <sheetName val="ССР_2БКТП-1600 т"/>
    </sheetNames>
    <sheetDataSet>
      <sheetData sheetId="0">
        <row r="22">
          <cell r="H22">
            <v>389.65811546914023</v>
          </cell>
        </row>
      </sheetData>
      <sheetData sheetId="1">
        <row r="22">
          <cell r="H22">
            <v>897.92115262812979</v>
          </cell>
        </row>
      </sheetData>
      <sheetData sheetId="2"/>
      <sheetData sheetId="3"/>
      <sheetData sheetId="4">
        <row r="22">
          <cell r="H22">
            <v>2709.9507035096726</v>
          </cell>
        </row>
      </sheetData>
      <sheetData sheetId="5">
        <row r="22">
          <cell r="H22">
            <v>1815.1211076054283</v>
          </cell>
        </row>
      </sheetData>
      <sheetData sheetId="6">
        <row r="22">
          <cell r="H22">
            <v>1302.315674824888</v>
          </cell>
        </row>
      </sheetData>
      <sheetData sheetId="7">
        <row r="22">
          <cell r="H22">
            <v>1168.8840414866852</v>
          </cell>
        </row>
      </sheetData>
      <sheetData sheetId="8">
        <row r="22">
          <cell r="H22">
            <v>1037.2448582188697</v>
          </cell>
        </row>
      </sheetData>
      <sheetData sheetId="9">
        <row r="22">
          <cell r="H22">
            <v>2461.8423018948793</v>
          </cell>
        </row>
      </sheetData>
      <sheetData sheetId="10">
        <row r="22">
          <cell r="H22">
            <v>1752.1094500524646</v>
          </cell>
        </row>
      </sheetData>
      <sheetData sheetId="11">
        <row r="22">
          <cell r="H22">
            <v>1145.5635212535906</v>
          </cell>
        </row>
      </sheetData>
      <sheetData sheetId="12">
        <row r="22">
          <cell r="H22">
            <v>1121.2472283766449</v>
          </cell>
        </row>
      </sheetData>
      <sheetData sheetId="13">
        <row r="22">
          <cell r="H22">
            <v>987.623177895911</v>
          </cell>
        </row>
      </sheetData>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Локальная смета (2)"/>
      <sheetName val="Локальная смета"/>
      <sheetName val="ССР_РП 6 кВ"/>
      <sheetName val="ССР"/>
    </sheetNames>
    <sheetDataSet>
      <sheetData sheetId="0"/>
      <sheetData sheetId="1"/>
      <sheetData sheetId="2">
        <row r="22">
          <cell r="H22">
            <v>702.271773295407</v>
          </cell>
        </row>
      </sheetData>
      <sheetData sheetId="3"/>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Локальная смета (2)"/>
      <sheetName val="Локальная смета"/>
      <sheetName val="ССР"/>
      <sheetName val="ССР_РП 10 кВ"/>
    </sheetNames>
    <sheetDataSet>
      <sheetData sheetId="0"/>
      <sheetData sheetId="1"/>
      <sheetData sheetId="2"/>
      <sheetData sheetId="3">
        <row r="22">
          <cell r="H22">
            <v>5428812.4518047608</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ор."/>
      <sheetName val="ССР_СИП-120"/>
      <sheetName val="ССР_СИП-95"/>
      <sheetName val="ССР_СИП-70"/>
      <sheetName val="ССР_СИП-50"/>
      <sheetName val="ССР_СИП-35"/>
      <sheetName val="ССР_СИП-25"/>
      <sheetName val="ССР_СИП-16"/>
    </sheetNames>
    <sheetDataSet>
      <sheetData sheetId="0"/>
      <sheetData sheetId="1"/>
      <sheetData sheetId="2">
        <row r="22">
          <cell r="H22">
            <v>208510.41395008346</v>
          </cell>
        </row>
      </sheetData>
      <sheetData sheetId="3">
        <row r="22">
          <cell r="H22">
            <v>197910.61160732983</v>
          </cell>
        </row>
      </sheetData>
      <sheetData sheetId="4">
        <row r="22">
          <cell r="H22">
            <v>174122.30326800671</v>
          </cell>
        </row>
      </sheetData>
      <sheetData sheetId="5">
        <row r="22">
          <cell r="H22">
            <v>158698.96477955207</v>
          </cell>
        </row>
      </sheetData>
      <sheetData sheetId="6">
        <row r="22">
          <cell r="H22">
            <v>150494.59799448287</v>
          </cell>
        </row>
      </sheetData>
      <sheetData sheetId="7">
        <row r="22">
          <cell r="H22">
            <v>138119.99567035396</v>
          </cell>
        </row>
      </sheetData>
      <sheetData sheetId="8">
        <row r="22">
          <cell r="H22">
            <v>132275.67732677612</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ор."/>
      <sheetName val="ССР_СИП-150"/>
      <sheetName val="ССР_СИП-120"/>
      <sheetName val="ССР_СИП-95"/>
      <sheetName val="ССР_СИП-70"/>
      <sheetName val="ССР_СИП-50"/>
      <sheetName val="ССР_СИП-35"/>
    </sheetNames>
    <sheetDataSet>
      <sheetData sheetId="0"/>
      <sheetData sheetId="1"/>
      <sheetData sheetId="2">
        <row r="22">
          <cell r="H22">
            <v>308871.27668487118</v>
          </cell>
        </row>
      </sheetData>
      <sheetData sheetId="3">
        <row r="22">
          <cell r="H22">
            <v>270743.02002977359</v>
          </cell>
        </row>
      </sheetData>
      <sheetData sheetId="4">
        <row r="22">
          <cell r="H22">
            <v>252197.44905874613</v>
          </cell>
        </row>
      </sheetData>
      <sheetData sheetId="5">
        <row r="22">
          <cell r="H22">
            <v>232075.79037419686</v>
          </cell>
        </row>
      </sheetData>
      <sheetData sheetId="6">
        <row r="22">
          <cell r="H22">
            <v>216388.40955722478</v>
          </cell>
        </row>
      </sheetData>
      <sheetData sheetId="7">
        <row r="22">
          <cell r="H22">
            <v>204898.48513792249</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ат. и обор."/>
      <sheetName val="ССР_АС-150"/>
      <sheetName val="ССР_АС-120 "/>
      <sheetName val="ССР_АС-95"/>
      <sheetName val="ССР_АС-70"/>
      <sheetName val="ССР_АС-50 "/>
      <sheetName val="ССР_АС-35"/>
      <sheetName val="Лист1"/>
    </sheetNames>
    <sheetDataSet>
      <sheetData sheetId="0"/>
      <sheetData sheetId="1"/>
      <sheetData sheetId="2">
        <row r="22">
          <cell r="H22">
            <v>200731.76723129253</v>
          </cell>
        </row>
      </sheetData>
      <sheetData sheetId="3">
        <row r="22">
          <cell r="H22">
            <v>173500.02027779806</v>
          </cell>
        </row>
      </sheetData>
      <sheetData sheetId="4">
        <row r="22">
          <cell r="H22">
            <v>168622.04241487698</v>
          </cell>
        </row>
      </sheetData>
      <sheetData sheetId="5">
        <row r="22">
          <cell r="H22">
            <v>159418.67011881893</v>
          </cell>
        </row>
      </sheetData>
      <sheetData sheetId="6">
        <row r="22">
          <cell r="H22">
            <v>152787.66896141061</v>
          </cell>
        </row>
      </sheetData>
      <sheetData sheetId="7">
        <row r="22">
          <cell r="H22">
            <v>149278.90028657517</v>
          </cell>
        </row>
      </sheetData>
      <sheetData sheetId="8"/>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Локальная смета"/>
      <sheetName val="ЛСР 17 граф (2)"/>
      <sheetName val="ССР_АСБ-240"/>
      <sheetName val="ССР_АСБ-185"/>
      <sheetName val="ССР_АСБ-150"/>
      <sheetName val="ССР_АСБ-120"/>
      <sheetName val="ССР_АСБ-95"/>
      <sheetName val="ССР_АСБ-70"/>
      <sheetName val="ССР_АСБ-50"/>
      <sheetName val="ССР_АСБ-35"/>
      <sheetName val="ССР_АСБ-25"/>
      <sheetName val="ССР_ААБЛ-25"/>
      <sheetName val="ССР_ААБЛ-35"/>
      <sheetName val="ССР_ААБЛ-50"/>
      <sheetName val="ССР_ААБЛ-70"/>
      <sheetName val="ССР_ААБЛ-95"/>
      <sheetName val="ССР_ААБЛ-120"/>
      <sheetName val="ССР_ААБЛ-150"/>
      <sheetName val="ССР_ААБЛ-185"/>
      <sheetName val="ССР_ААБЛ-240"/>
      <sheetName val="Лист1"/>
    </sheetNames>
    <sheetDataSet>
      <sheetData sheetId="0"/>
      <sheetData sheetId="1"/>
      <sheetData sheetId="2">
        <row r="22">
          <cell r="H22">
            <v>631912.56312416436</v>
          </cell>
        </row>
      </sheetData>
      <sheetData sheetId="3">
        <row r="22">
          <cell r="H22">
            <v>537647.63051746495</v>
          </cell>
        </row>
      </sheetData>
      <sheetData sheetId="4">
        <row r="22">
          <cell r="H22">
            <v>470997.05991665984</v>
          </cell>
        </row>
      </sheetData>
      <sheetData sheetId="5">
        <row r="22">
          <cell r="H22">
            <v>430200.08535961161</v>
          </cell>
        </row>
      </sheetData>
      <sheetData sheetId="6">
        <row r="22">
          <cell r="H22">
            <v>390148.78294108872</v>
          </cell>
        </row>
      </sheetData>
      <sheetData sheetId="7">
        <row r="22">
          <cell r="H22">
            <v>354487.14898767933</v>
          </cell>
        </row>
      </sheetData>
      <sheetData sheetId="8">
        <row r="22">
          <cell r="H22">
            <v>320999.9385331081</v>
          </cell>
        </row>
      </sheetData>
      <sheetData sheetId="9">
        <row r="22">
          <cell r="H22">
            <v>291290.07453208783</v>
          </cell>
        </row>
      </sheetData>
      <sheetData sheetId="10">
        <row r="22">
          <cell r="H22">
            <v>291290.07453208783</v>
          </cell>
        </row>
      </sheetData>
      <sheetData sheetId="11">
        <row r="22">
          <cell r="H22">
            <v>259237.05830015446</v>
          </cell>
        </row>
      </sheetData>
      <sheetData sheetId="12">
        <row r="22">
          <cell r="H22">
            <v>285694.81206198636</v>
          </cell>
        </row>
      </sheetData>
      <sheetData sheetId="13">
        <row r="22">
          <cell r="H22">
            <v>295426.64989908889</v>
          </cell>
        </row>
      </sheetData>
      <sheetData sheetId="14">
        <row r="22">
          <cell r="H22">
            <v>334813.9231139617</v>
          </cell>
        </row>
      </sheetData>
      <sheetData sheetId="15">
        <row r="22">
          <cell r="H22">
            <v>360754.60495491844</v>
          </cell>
        </row>
      </sheetData>
      <sheetData sheetId="16">
        <row r="22">
          <cell r="H22">
            <v>394067.64381508966</v>
          </cell>
        </row>
      </sheetData>
      <sheetData sheetId="17">
        <row r="22">
          <cell r="H22">
            <v>424689.18725554767</v>
          </cell>
        </row>
      </sheetData>
      <sheetData sheetId="18">
        <row r="22">
          <cell r="H22">
            <v>473941.64843448554</v>
          </cell>
        </row>
      </sheetData>
      <sheetData sheetId="19">
        <row r="22">
          <cell r="H22">
            <v>550367.59977099299</v>
          </cell>
        </row>
      </sheetData>
      <sheetData sheetId="2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Локальная смета"/>
      <sheetName val="ЛСР по форме №4 с м и обо8р."/>
      <sheetName val="ССР_ААБЛ-1 -25"/>
      <sheetName val="ССР_ААБЛ-1 -35"/>
      <sheetName val="ССР_ААБЛ-1 -50"/>
      <sheetName val="ССР_ААБЛ-1 -70"/>
      <sheetName val="ССР_ААБЛ-1 -95"/>
      <sheetName val="ССР_ААБЛ-1 -120"/>
      <sheetName val="ССР_ААБЛ-1 -150"/>
      <sheetName val="ССР_ААБЛ-1 -185"/>
      <sheetName val="ССР_ААБЛ-1 -240"/>
      <sheetName val="ССР_АСБ-1 -25"/>
      <sheetName val="ССР_АСБ-1 -35"/>
      <sheetName val="ССР_АСБ-1 -50"/>
      <sheetName val="ССР_АСБ-1 -70"/>
      <sheetName val="ССР_АСБ-1 -95"/>
      <sheetName val="ССР_АСБ-1 -120"/>
      <sheetName val="ССР_АСБ-1 -150"/>
      <sheetName val="ССР_АСБ-1 -185"/>
      <sheetName val="ССР_АСБ-1 -240"/>
    </sheetNames>
    <sheetDataSet>
      <sheetData sheetId="0"/>
      <sheetData sheetId="1"/>
      <sheetData sheetId="2">
        <row r="22">
          <cell r="H22">
            <v>196267.54047863564</v>
          </cell>
        </row>
      </sheetData>
      <sheetData sheetId="3">
        <row r="22">
          <cell r="H22">
            <v>214931.27638752534</v>
          </cell>
        </row>
      </sheetData>
      <sheetData sheetId="4">
        <row r="22">
          <cell r="H22">
            <v>226568.11603837839</v>
          </cell>
        </row>
      </sheetData>
      <sheetData sheetId="5">
        <row r="22">
          <cell r="H22">
            <v>264077.60175112565</v>
          </cell>
        </row>
      </sheetData>
      <sheetData sheetId="6">
        <row r="22">
          <cell r="H22">
            <v>289991.06928045739</v>
          </cell>
        </row>
      </sheetData>
      <sheetData sheetId="7">
        <row r="22">
          <cell r="H22">
            <v>323304.10814062861</v>
          </cell>
        </row>
      </sheetData>
      <sheetData sheetId="8">
        <row r="22">
          <cell r="H22">
            <v>353925.65158108663</v>
          </cell>
        </row>
      </sheetData>
      <sheetData sheetId="9">
        <row r="22">
          <cell r="H22">
            <v>403178.11276002461</v>
          </cell>
        </row>
      </sheetData>
      <sheetData sheetId="10">
        <row r="22">
          <cell r="H22">
            <v>479604.06409653195</v>
          </cell>
        </row>
      </sheetData>
      <sheetData sheetId="11">
        <row r="22">
          <cell r="H22">
            <v>220526.53885762676</v>
          </cell>
        </row>
      </sheetData>
      <sheetData sheetId="12">
        <row r="22">
          <cell r="H22">
            <v>220526.53885762676</v>
          </cell>
        </row>
      </sheetData>
      <sheetData sheetId="13">
        <row r="22">
          <cell r="H22">
            <v>250236.40285864708</v>
          </cell>
        </row>
      </sheetData>
      <sheetData sheetId="14">
        <row r="22">
          <cell r="H22">
            <v>283723.61331321835</v>
          </cell>
        </row>
      </sheetData>
      <sheetData sheetId="15">
        <row r="22">
          <cell r="H22">
            <v>319385.24726662756</v>
          </cell>
        </row>
      </sheetData>
      <sheetData sheetId="16">
        <row r="22">
          <cell r="H22">
            <v>359436.54968515056</v>
          </cell>
        </row>
      </sheetData>
      <sheetData sheetId="17">
        <row r="22">
          <cell r="H22">
            <v>400233.52424219885</v>
          </cell>
        </row>
      </sheetData>
      <sheetData sheetId="18">
        <row r="22">
          <cell r="H22">
            <v>428857.53720938123</v>
          </cell>
        </row>
      </sheetData>
      <sheetData sheetId="19">
        <row r="22">
          <cell r="H22">
            <v>513025.9602032032</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Локальная смета"/>
      <sheetName val="ЛСР 17 граф (2)"/>
      <sheetName val="ССР_ААБЛ 70"/>
      <sheetName val="ССР_ААБЛ 95"/>
      <sheetName val="ССР_ААБЛ 120"/>
      <sheetName val="ССР_ААБЛ 150"/>
      <sheetName val="ССР_ААБЛ 185"/>
      <sheetName val="ССР_ААБЛ 240"/>
      <sheetName val="ССР_АСБ 70"/>
      <sheetName val="ССР_АСБ 95"/>
      <sheetName val="ССР_АСБ 120"/>
      <sheetName val="ССР_АСБ 150"/>
      <sheetName val="ССР_АСБ 185"/>
      <sheetName val="ССР_АСБ 240"/>
    </sheetNames>
    <sheetDataSet>
      <sheetData sheetId="0"/>
      <sheetData sheetId="1"/>
      <sheetData sheetId="2">
        <row r="22">
          <cell r="H22">
            <v>342711.09847082535</v>
          </cell>
        </row>
      </sheetData>
      <sheetData sheetId="3">
        <row r="22">
          <cell r="H22">
            <v>363527.32543279335</v>
          </cell>
        </row>
      </sheetData>
      <sheetData sheetId="4">
        <row r="22">
          <cell r="H22">
            <v>394693.15510575136</v>
          </cell>
        </row>
      </sheetData>
      <sheetData sheetId="5">
        <row r="22">
          <cell r="H22">
            <v>423385.20385199646</v>
          </cell>
        </row>
      </sheetData>
      <sheetData sheetId="6">
        <row r="22">
          <cell r="H22">
            <v>465815.03710654494</v>
          </cell>
        </row>
      </sheetData>
      <sheetData sheetId="7">
        <row r="22">
          <cell r="H22">
            <v>518893.83049995883</v>
          </cell>
        </row>
      </sheetData>
      <sheetData sheetId="8">
        <row r="22">
          <cell r="H22">
            <v>379485.79776969738</v>
          </cell>
        </row>
      </sheetData>
      <sheetData sheetId="9">
        <row r="22">
          <cell r="H22">
            <v>412551.18639408104</v>
          </cell>
        </row>
      </sheetData>
      <sheetData sheetId="10">
        <row r="22">
          <cell r="H22">
            <v>443804.10186423932</v>
          </cell>
        </row>
      </sheetData>
      <sheetData sheetId="11">
        <row r="22">
          <cell r="H22">
            <v>478192.10603359819</v>
          </cell>
        </row>
      </sheetData>
      <sheetData sheetId="12">
        <row r="22">
          <cell r="H22">
            <v>522608.58403677237</v>
          </cell>
        </row>
      </sheetData>
      <sheetData sheetId="13">
        <row r="22">
          <cell r="H22">
            <v>591177.7636071404</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Локальная смета"/>
      <sheetName val="ЛСР 17 граф"/>
      <sheetName val="ССР_АПвПг-70"/>
      <sheetName val="ССР_АПвПг-95"/>
      <sheetName val="ССР_АПвПг-120"/>
      <sheetName val="ССР_АПвПг-150"/>
      <sheetName val="ССР_АПвПг-185"/>
      <sheetName val="ССР_АПвПг-240"/>
      <sheetName val="ССР_АПвПг-300"/>
      <sheetName val="ССР_АПвПг-400"/>
      <sheetName val="ССР_АПвПг-500"/>
    </sheetNames>
    <sheetDataSet>
      <sheetData sheetId="0"/>
      <sheetData sheetId="1"/>
      <sheetData sheetId="2">
        <row r="24">
          <cell r="H24">
            <v>597820.50516482047</v>
          </cell>
        </row>
      </sheetData>
      <sheetData sheetId="3">
        <row r="24">
          <cell r="H24">
            <v>672283.85639744403</v>
          </cell>
        </row>
      </sheetData>
      <sheetData sheetId="4">
        <row r="24">
          <cell r="H24">
            <v>770451.95362370438</v>
          </cell>
        </row>
      </sheetData>
      <sheetData sheetId="5">
        <row r="24">
          <cell r="H24">
            <v>792813.95348597295</v>
          </cell>
        </row>
      </sheetData>
      <sheetData sheetId="6">
        <row r="24">
          <cell r="H24">
            <v>824507.74080445629</v>
          </cell>
        </row>
      </sheetData>
      <sheetData sheetId="7">
        <row r="24">
          <cell r="H24">
            <v>968729.98526118172</v>
          </cell>
        </row>
      </sheetData>
      <sheetData sheetId="8">
        <row r="24">
          <cell r="H24">
            <v>1057313.9863456259</v>
          </cell>
        </row>
      </sheetData>
      <sheetData sheetId="9">
        <row r="24">
          <cell r="H24">
            <v>1096698.5381293367</v>
          </cell>
        </row>
      </sheetData>
      <sheetData sheetId="10">
        <row r="24">
          <cell r="H24">
            <v>1221509.2623396646</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0000"/>
  </sheetPr>
  <dimension ref="A1:AA63"/>
  <sheetViews>
    <sheetView view="pageBreakPreview" topLeftCell="K1" zoomScale="70" zoomScaleSheetLayoutView="70" workbookViewId="0">
      <selection activeCell="N4" sqref="N4"/>
    </sheetView>
  </sheetViews>
  <sheetFormatPr defaultRowHeight="15" outlineLevelRow="1"/>
  <cols>
    <col min="1" max="27" width="14.7109375" customWidth="1"/>
    <col min="28" max="28" width="12.7109375" customWidth="1"/>
  </cols>
  <sheetData>
    <row r="1" spans="1:27" ht="21.75" customHeight="1" outlineLevel="1">
      <c r="A1" s="7"/>
      <c r="B1" s="7"/>
      <c r="C1" s="7"/>
      <c r="D1" s="7"/>
      <c r="E1" s="7"/>
      <c r="F1" s="7"/>
      <c r="G1" s="7"/>
      <c r="H1" s="7"/>
      <c r="I1" s="7"/>
      <c r="J1" s="7"/>
      <c r="K1" s="7"/>
      <c r="L1" s="7"/>
      <c r="M1" s="7"/>
      <c r="N1" s="187" t="s">
        <v>160</v>
      </c>
      <c r="O1" s="187"/>
      <c r="P1" s="187"/>
      <c r="Q1" s="187"/>
      <c r="R1" s="187"/>
      <c r="S1" s="187"/>
      <c r="T1" s="187"/>
      <c r="U1" s="187"/>
      <c r="V1" s="187"/>
      <c r="W1" s="187"/>
      <c r="X1" s="187"/>
      <c r="Y1" s="72"/>
      <c r="Z1" s="72"/>
    </row>
    <row r="2" spans="1:27" ht="18.75" customHeight="1" outlineLevel="1">
      <c r="A2" s="7"/>
      <c r="B2" s="7"/>
      <c r="C2" s="7"/>
      <c r="D2" s="7"/>
      <c r="E2" s="7"/>
      <c r="F2" s="7"/>
      <c r="G2" s="7"/>
      <c r="H2" s="7"/>
      <c r="I2" s="7"/>
      <c r="J2" s="7"/>
      <c r="K2" s="7"/>
      <c r="L2" s="7"/>
      <c r="M2" s="7"/>
      <c r="N2" s="187"/>
      <c r="O2" s="187"/>
      <c r="P2" s="187"/>
      <c r="Q2" s="187"/>
      <c r="R2" s="187"/>
      <c r="S2" s="187"/>
      <c r="T2" s="187"/>
      <c r="U2" s="187"/>
      <c r="V2" s="187"/>
      <c r="W2" s="187"/>
      <c r="X2" s="187"/>
      <c r="Y2" s="72"/>
      <c r="Z2" s="72"/>
    </row>
    <row r="3" spans="1:27" ht="63.75" customHeight="1" outlineLevel="1">
      <c r="A3" s="7"/>
      <c r="B3" s="7"/>
      <c r="C3" s="7"/>
      <c r="D3" s="7"/>
      <c r="E3" s="7"/>
      <c r="F3" s="7"/>
      <c r="G3" s="7"/>
      <c r="H3" s="7"/>
      <c r="I3" s="7"/>
      <c r="J3" s="7"/>
      <c r="K3" s="7"/>
      <c r="L3" s="7"/>
      <c r="M3" s="7"/>
      <c r="N3" s="187"/>
      <c r="O3" s="187"/>
      <c r="P3" s="187"/>
      <c r="Q3" s="187"/>
      <c r="R3" s="187"/>
      <c r="S3" s="187"/>
      <c r="T3" s="187"/>
      <c r="U3" s="187"/>
      <c r="V3" s="187"/>
      <c r="W3" s="187"/>
      <c r="X3" s="187"/>
      <c r="Y3" s="72"/>
      <c r="Z3" s="72"/>
    </row>
    <row r="4" spans="1:27" ht="33" customHeight="1" thickBot="1">
      <c r="A4" s="199" t="s">
        <v>141</v>
      </c>
      <c r="B4" s="199"/>
      <c r="C4" s="199"/>
      <c r="D4" s="199"/>
      <c r="E4" s="199"/>
      <c r="F4" s="199"/>
      <c r="G4" s="199"/>
      <c r="H4" s="199"/>
      <c r="I4" s="199"/>
      <c r="J4" s="199"/>
      <c r="K4" s="200"/>
      <c r="L4" s="200"/>
      <c r="M4" s="200"/>
      <c r="N4" s="8"/>
      <c r="O4" s="8"/>
      <c r="P4" s="7"/>
      <c r="Q4" s="7"/>
      <c r="R4" s="7"/>
      <c r="S4" s="7"/>
      <c r="T4" s="7"/>
      <c r="U4" s="7"/>
      <c r="W4" s="22"/>
      <c r="X4" s="22"/>
    </row>
    <row r="5" spans="1:27" ht="36" customHeight="1" thickBot="1">
      <c r="A5" s="214" t="s">
        <v>0</v>
      </c>
      <c r="B5" s="215"/>
      <c r="C5" s="215"/>
      <c r="D5" s="215"/>
      <c r="E5" s="215"/>
      <c r="F5" s="215"/>
      <c r="G5" s="215"/>
      <c r="H5" s="215"/>
      <c r="I5" s="215"/>
      <c r="J5" s="216"/>
      <c r="K5" s="208" t="s">
        <v>24</v>
      </c>
      <c r="L5" s="209"/>
      <c r="M5" s="209" t="s">
        <v>25</v>
      </c>
      <c r="N5" s="210"/>
      <c r="O5" s="73"/>
      <c r="P5" s="73"/>
      <c r="Q5" s="73"/>
      <c r="R5" s="73"/>
      <c r="S5" s="73"/>
      <c r="T5" s="8"/>
      <c r="U5" s="7"/>
    </row>
    <row r="6" spans="1:27" ht="14.25" customHeight="1" thickBot="1">
      <c r="A6" s="217"/>
      <c r="B6" s="218"/>
      <c r="C6" s="218"/>
      <c r="D6" s="218"/>
      <c r="E6" s="218"/>
      <c r="F6" s="218"/>
      <c r="G6" s="218"/>
      <c r="H6" s="218"/>
      <c r="I6" s="218"/>
      <c r="J6" s="219"/>
      <c r="K6" s="211" t="s">
        <v>132</v>
      </c>
      <c r="L6" s="212"/>
      <c r="M6" s="212"/>
      <c r="N6" s="213"/>
      <c r="O6" s="53"/>
      <c r="P6" s="53"/>
      <c r="Q6" s="53"/>
      <c r="R6" s="53"/>
      <c r="S6" s="53"/>
      <c r="T6" s="53"/>
      <c r="V6" s="32"/>
      <c r="W6" s="32"/>
      <c r="X6" s="32"/>
    </row>
    <row r="7" spans="1:27" ht="15.75" thickBot="1">
      <c r="A7" s="220"/>
      <c r="B7" s="221"/>
      <c r="C7" s="221"/>
      <c r="D7" s="221"/>
      <c r="E7" s="221"/>
      <c r="F7" s="221"/>
      <c r="G7" s="221"/>
      <c r="H7" s="221"/>
      <c r="I7" s="221"/>
      <c r="J7" s="222"/>
      <c r="K7" s="79">
        <v>0.4</v>
      </c>
      <c r="L7" s="75" t="s">
        <v>143</v>
      </c>
      <c r="M7" s="77">
        <v>0.4</v>
      </c>
      <c r="N7" s="75" t="s">
        <v>143</v>
      </c>
      <c r="O7" s="55"/>
      <c r="P7" s="78"/>
      <c r="Q7" s="201"/>
      <c r="R7" s="201"/>
      <c r="S7" s="74"/>
      <c r="T7" s="54"/>
      <c r="V7" s="32"/>
      <c r="W7" s="32"/>
      <c r="X7" s="32"/>
    </row>
    <row r="8" spans="1:27" ht="53.25" customHeight="1">
      <c r="A8" s="202" t="s">
        <v>139</v>
      </c>
      <c r="B8" s="203"/>
      <c r="C8" s="203"/>
      <c r="D8" s="203"/>
      <c r="E8" s="203"/>
      <c r="F8" s="203"/>
      <c r="G8" s="203"/>
      <c r="H8" s="203"/>
      <c r="I8" s="203"/>
      <c r="J8" s="203"/>
      <c r="K8" s="39">
        <f>'[2]Лист1 (2)'!G71</f>
        <v>102.04708005054867</v>
      </c>
      <c r="L8" s="39">
        <f>'[2]Лист1 (2)'!J71</f>
        <v>90.209875210144631</v>
      </c>
      <c r="M8" s="39">
        <f>'[2]Лист1 (2)'!K71</f>
        <v>100.360413383882</v>
      </c>
      <c r="N8" s="115">
        <f>'[2]Лист1 (2)'!L71</f>
        <v>88.523208543477963</v>
      </c>
      <c r="O8" s="74"/>
      <c r="P8" s="74"/>
      <c r="Q8" s="45"/>
      <c r="R8" s="74"/>
      <c r="S8" s="74"/>
      <c r="T8" s="46"/>
      <c r="V8" s="32"/>
      <c r="W8" s="32"/>
      <c r="X8" s="32"/>
    </row>
    <row r="9" spans="1:27" ht="20.100000000000001" customHeight="1">
      <c r="A9" s="204" t="s">
        <v>54</v>
      </c>
      <c r="B9" s="205"/>
      <c r="C9" s="205"/>
      <c r="D9" s="205"/>
      <c r="E9" s="205"/>
      <c r="F9" s="205"/>
      <c r="G9" s="205"/>
      <c r="H9" s="205"/>
      <c r="I9" s="205"/>
      <c r="J9" s="205"/>
      <c r="K9" s="116">
        <f>'[2]Лист1 (2)'!G72</f>
        <v>37.81432762091567</v>
      </c>
      <c r="L9" s="117">
        <f>'[2]Лист1 (2)'!J72</f>
        <v>32.422488387921298</v>
      </c>
      <c r="M9" s="118">
        <f>'[2]Лист1 (2)'!K72</f>
        <v>36.549327620915669</v>
      </c>
      <c r="N9" s="117">
        <f>'[2]Лист1 (2)'!L72</f>
        <v>31.157488387921301</v>
      </c>
      <c r="O9" s="74"/>
      <c r="P9" s="74"/>
      <c r="Q9" s="80"/>
      <c r="R9" s="74"/>
      <c r="S9" s="74"/>
      <c r="T9" s="56"/>
      <c r="U9" s="6"/>
      <c r="V9" s="32"/>
      <c r="W9" s="32"/>
      <c r="X9" s="32"/>
    </row>
    <row r="10" spans="1:27" ht="20.100000000000001" customHeight="1">
      <c r="A10" s="204" t="s">
        <v>55</v>
      </c>
      <c r="B10" s="205"/>
      <c r="C10" s="205"/>
      <c r="D10" s="205"/>
      <c r="E10" s="205"/>
      <c r="F10" s="205"/>
      <c r="G10" s="205"/>
      <c r="H10" s="205"/>
      <c r="I10" s="205"/>
      <c r="J10" s="205"/>
      <c r="K10" s="116">
        <f>'[2]Лист1 (2)'!G73</f>
        <v>22.718797439318891</v>
      </c>
      <c r="L10" s="117">
        <f>'[2]Лист1 (2)'!J73</f>
        <v>20.606093797556913</v>
      </c>
      <c r="M10" s="118">
        <f>'[2]Лист1 (2)'!K73</f>
        <v>22.297130772652224</v>
      </c>
      <c r="N10" s="117">
        <f>'[2]Лист1 (2)'!L73</f>
        <v>20.184427130890246</v>
      </c>
      <c r="O10" s="74"/>
      <c r="P10" s="74"/>
      <c r="Q10" s="80"/>
      <c r="R10" s="74"/>
      <c r="S10" s="74"/>
      <c r="T10" s="56"/>
      <c r="U10" s="6"/>
      <c r="V10" s="32"/>
      <c r="W10" s="32"/>
      <c r="X10" s="32"/>
    </row>
    <row r="11" spans="1:27" ht="20.100000000000001" customHeight="1">
      <c r="A11" s="204" t="s">
        <v>56</v>
      </c>
      <c r="B11" s="205"/>
      <c r="C11" s="205"/>
      <c r="D11" s="205"/>
      <c r="E11" s="205"/>
      <c r="F11" s="205"/>
      <c r="G11" s="205"/>
      <c r="H11" s="205"/>
      <c r="I11" s="205"/>
      <c r="J11" s="205"/>
      <c r="K11" s="116">
        <f>'[2]Лист1 (2)'!G74</f>
        <v>7.0257924914604466</v>
      </c>
      <c r="L11" s="117">
        <f>'[2]Лист1 (2)'!J74</f>
        <v>5.8367525403716582</v>
      </c>
      <c r="M11" s="118">
        <f>'[2]Лист1 (2)'!K74</f>
        <v>7.0257924914604466</v>
      </c>
      <c r="N11" s="117">
        <f>'[2]Лист1 (2)'!L74</f>
        <v>5.8367525403716582</v>
      </c>
      <c r="O11" s="74"/>
      <c r="P11" s="74"/>
      <c r="Q11" s="80"/>
      <c r="R11" s="74"/>
      <c r="S11" s="74"/>
      <c r="T11" s="56"/>
      <c r="U11" s="6"/>
      <c r="V11" s="32"/>
      <c r="W11" s="32"/>
      <c r="X11" s="32"/>
    </row>
    <row r="12" spans="1:27" ht="20.100000000000001" customHeight="1" thickBot="1">
      <c r="A12" s="206" t="s">
        <v>57</v>
      </c>
      <c r="B12" s="207"/>
      <c r="C12" s="207"/>
      <c r="D12" s="207"/>
      <c r="E12" s="207"/>
      <c r="F12" s="207"/>
      <c r="G12" s="207"/>
      <c r="H12" s="207"/>
      <c r="I12" s="207"/>
      <c r="J12" s="207"/>
      <c r="K12" s="119">
        <f>'[2]Лист1 (2)'!G75</f>
        <v>34.48566249885365</v>
      </c>
      <c r="L12" s="120">
        <f>'[2]Лист1 (2)'!J75</f>
        <v>31.344540484294765</v>
      </c>
      <c r="M12" s="121">
        <f>'[2]Лист1 (2)'!K75</f>
        <v>34.48566249885365</v>
      </c>
      <c r="N12" s="120">
        <f>'[2]Лист1 (2)'!L75</f>
        <v>31.344540484294765</v>
      </c>
      <c r="O12" s="74"/>
      <c r="P12" s="74"/>
      <c r="Q12" s="80"/>
      <c r="R12" s="74"/>
      <c r="S12" s="74"/>
      <c r="T12" s="56"/>
      <c r="U12" s="6"/>
      <c r="V12" s="32"/>
      <c r="W12" s="32"/>
      <c r="X12" s="32"/>
    </row>
    <row r="13" spans="1:27" ht="9.75" customHeight="1">
      <c r="A13" s="9"/>
      <c r="B13" s="9"/>
      <c r="C13" s="9"/>
      <c r="D13" s="9"/>
      <c r="E13" s="9"/>
      <c r="F13" s="9"/>
      <c r="G13" s="9"/>
      <c r="H13" s="9"/>
      <c r="I13" s="9"/>
      <c r="J13" s="9"/>
      <c r="K13" s="10"/>
      <c r="L13" s="10"/>
      <c r="M13" s="38"/>
      <c r="N13" s="38"/>
      <c r="O13" s="37"/>
      <c r="P13" s="37"/>
      <c r="Q13" s="1"/>
      <c r="R13" s="1"/>
      <c r="S13" s="1"/>
      <c r="T13" s="1"/>
      <c r="U13" s="6"/>
      <c r="V13" s="32"/>
      <c r="W13" s="32"/>
      <c r="X13" s="32"/>
    </row>
    <row r="14" spans="1:27" s="2" customFormat="1" ht="17.25" customHeight="1" thickBot="1">
      <c r="A14" s="198" t="s">
        <v>2</v>
      </c>
      <c r="B14" s="198"/>
      <c r="C14" s="198"/>
      <c r="D14" s="198"/>
      <c r="E14" s="198"/>
      <c r="F14" s="198"/>
      <c r="G14" s="198"/>
      <c r="H14" s="198"/>
      <c r="I14" s="198"/>
      <c r="J14" s="198"/>
      <c r="K14" s="198"/>
      <c r="L14" s="198"/>
      <c r="M14" s="198"/>
      <c r="N14" s="198"/>
      <c r="O14" s="198"/>
      <c r="P14" s="198"/>
      <c r="Q14" s="198"/>
      <c r="R14" s="198"/>
      <c r="S14" s="198"/>
      <c r="T14" s="84"/>
      <c r="U14" s="6"/>
      <c r="V14" s="33"/>
      <c r="W14" s="33"/>
      <c r="X14" s="33"/>
      <c r="Y14" s="28"/>
      <c r="Z14" s="28"/>
      <c r="AA14" s="28"/>
    </row>
    <row r="15" spans="1:27" s="3" customFormat="1" ht="15.75" customHeight="1">
      <c r="A15" s="223" t="s">
        <v>26</v>
      </c>
      <c r="B15" s="224"/>
      <c r="C15" s="224"/>
      <c r="D15" s="224"/>
      <c r="E15" s="224"/>
      <c r="F15" s="224"/>
      <c r="G15" s="225"/>
      <c r="H15" s="223" t="s">
        <v>27</v>
      </c>
      <c r="I15" s="224"/>
      <c r="J15" s="224"/>
      <c r="K15" s="224"/>
      <c r="L15" s="224"/>
      <c r="M15" s="225"/>
      <c r="N15" s="224" t="s">
        <v>60</v>
      </c>
      <c r="O15" s="224"/>
      <c r="P15" s="224"/>
      <c r="Q15" s="224"/>
      <c r="R15" s="224"/>
      <c r="S15" s="225"/>
      <c r="V15" s="61"/>
      <c r="W15" s="61"/>
      <c r="X15" s="61"/>
      <c r="Y15" s="29"/>
      <c r="Z15" s="29"/>
      <c r="AA15" s="29"/>
    </row>
    <row r="16" spans="1:27" s="3" customFormat="1" ht="66" customHeight="1" thickBot="1">
      <c r="A16" s="137" t="s">
        <v>28</v>
      </c>
      <c r="B16" s="42" t="s">
        <v>29</v>
      </c>
      <c r="C16" s="42" t="s">
        <v>30</v>
      </c>
      <c r="D16" s="42" t="s">
        <v>31</v>
      </c>
      <c r="E16" s="42" t="s">
        <v>32</v>
      </c>
      <c r="F16" s="42" t="s">
        <v>33</v>
      </c>
      <c r="G16" s="139" t="s">
        <v>34</v>
      </c>
      <c r="H16" s="105" t="s">
        <v>35</v>
      </c>
      <c r="I16" s="62" t="s">
        <v>36</v>
      </c>
      <c r="J16" s="62" t="s">
        <v>37</v>
      </c>
      <c r="K16" s="62" t="s">
        <v>38</v>
      </c>
      <c r="L16" s="63" t="s">
        <v>39</v>
      </c>
      <c r="M16" s="64" t="s">
        <v>59</v>
      </c>
      <c r="N16" s="104" t="s">
        <v>61</v>
      </c>
      <c r="O16" s="42" t="s">
        <v>62</v>
      </c>
      <c r="P16" s="42" t="s">
        <v>63</v>
      </c>
      <c r="Q16" s="42" t="s">
        <v>64</v>
      </c>
      <c r="R16" s="42" t="s">
        <v>65</v>
      </c>
      <c r="S16" s="106" t="s">
        <v>66</v>
      </c>
      <c r="V16" s="21"/>
      <c r="W16" s="21"/>
      <c r="X16" s="21"/>
      <c r="Y16" s="29"/>
      <c r="Z16" s="29"/>
      <c r="AA16" s="29"/>
    </row>
    <row r="17" spans="1:27" s="3" customFormat="1" ht="16.5" thickBot="1">
      <c r="A17" s="141">
        <f>'[3]ССР_СИП-16'!$H$22</f>
        <v>132275.67732677612</v>
      </c>
      <c r="B17" s="142">
        <f>'[3]ССР_СИП-25'!$H$22</f>
        <v>138119.99567035396</v>
      </c>
      <c r="C17" s="142">
        <f>'[3]ССР_СИП-35'!$H$22</f>
        <v>150494.59799448287</v>
      </c>
      <c r="D17" s="142">
        <f>'[3]ССР_СИП-50'!$H$22</f>
        <v>158698.96477955207</v>
      </c>
      <c r="E17" s="142">
        <f>'[3]ССР_СИП-70'!$H$22</f>
        <v>174122.30326800671</v>
      </c>
      <c r="F17" s="142">
        <f>'[3]ССР_СИП-95'!$H$22</f>
        <v>197910.61160732983</v>
      </c>
      <c r="G17" s="143">
        <f>'[3]ССР_СИП-120'!$H$22</f>
        <v>208510.41395008346</v>
      </c>
      <c r="H17" s="82">
        <f>'[4]ССР_СИП-35'!$H$22</f>
        <v>204898.48513792249</v>
      </c>
      <c r="I17" s="40">
        <f>'[4]ССР_СИП-50'!$H$22</f>
        <v>216388.40955722478</v>
      </c>
      <c r="J17" s="40">
        <f>'[4]ССР_СИП-70'!$H$22</f>
        <v>232075.79037419686</v>
      </c>
      <c r="K17" s="40">
        <f>'[4]ССР_СИП-95'!$H$22</f>
        <v>252197.44905874613</v>
      </c>
      <c r="L17" s="110">
        <f>'[4]ССР_СИП-120'!$H$22</f>
        <v>270743.02002977359</v>
      </c>
      <c r="M17" s="83">
        <f>'[4]ССР_СИП-150'!$H$22</f>
        <v>308871.27668487118</v>
      </c>
      <c r="N17" s="82">
        <f>'[5]ССР_АС-35'!$H$22</f>
        <v>149278.90028657517</v>
      </c>
      <c r="O17" s="40">
        <f>'[5]ССР_АС-50 '!$H$22</f>
        <v>152787.66896141061</v>
      </c>
      <c r="P17" s="40">
        <f>'[5]ССР_АС-70'!$H$22</f>
        <v>159418.67011881893</v>
      </c>
      <c r="Q17" s="40">
        <f>'[5]ССР_АС-95'!$H$22</f>
        <v>168622.04241487698</v>
      </c>
      <c r="R17" s="41">
        <f>'[5]ССР_АС-120 '!$H$22</f>
        <v>173500.02027779806</v>
      </c>
      <c r="S17" s="83">
        <f>'[5]ССР_АС-150'!$H$22</f>
        <v>200731.76723129253</v>
      </c>
      <c r="V17" s="21"/>
      <c r="W17" s="21"/>
      <c r="X17" s="21"/>
      <c r="Y17" s="29"/>
      <c r="Z17" s="29"/>
      <c r="AA17" s="29"/>
    </row>
    <row r="18" spans="1:27" s="3" customFormat="1" ht="15.75">
      <c r="A18" s="65"/>
      <c r="B18" s="66"/>
      <c r="C18" s="67"/>
      <c r="D18" s="67"/>
      <c r="E18" s="67"/>
      <c r="F18" s="67"/>
      <c r="G18" s="67"/>
      <c r="H18" s="67"/>
      <c r="I18" s="67"/>
      <c r="J18" s="67"/>
      <c r="K18" s="67"/>
      <c r="L18" s="67"/>
      <c r="M18" s="67"/>
      <c r="N18" s="67"/>
      <c r="O18" s="67"/>
      <c r="P18" s="67"/>
      <c r="Q18" s="67"/>
      <c r="R18" s="67"/>
      <c r="S18" s="67"/>
      <c r="T18" s="65"/>
      <c r="U18" s="23"/>
      <c r="V18" s="21"/>
      <c r="W18" s="21"/>
      <c r="X18" s="21"/>
      <c r="Y18" s="29"/>
      <c r="Z18" s="29"/>
      <c r="AA18" s="29"/>
    </row>
    <row r="19" spans="1:27" s="3" customFormat="1" ht="19.5" customHeight="1" thickBot="1">
      <c r="A19" s="198" t="s">
        <v>23</v>
      </c>
      <c r="B19" s="198"/>
      <c r="C19" s="198"/>
      <c r="D19" s="198"/>
      <c r="E19" s="198"/>
      <c r="F19" s="198"/>
      <c r="G19" s="198"/>
      <c r="H19" s="198"/>
      <c r="I19" s="198"/>
      <c r="J19" s="198"/>
      <c r="K19" s="198"/>
      <c r="L19" s="198"/>
      <c r="M19" s="198"/>
      <c r="N19" s="198"/>
      <c r="O19" s="198"/>
      <c r="P19" s="198"/>
      <c r="Q19" s="198"/>
      <c r="R19" s="198"/>
      <c r="S19" s="198"/>
      <c r="T19" s="68"/>
      <c r="U19" s="30"/>
      <c r="V19" s="21"/>
      <c r="W19" s="21"/>
      <c r="X19" s="21"/>
      <c r="Y19" s="29"/>
      <c r="Z19" s="29"/>
      <c r="AA19" s="29"/>
    </row>
    <row r="20" spans="1:27" s="27" customFormat="1" ht="19.5" customHeight="1">
      <c r="A20" s="266" t="s">
        <v>67</v>
      </c>
      <c r="B20" s="267"/>
      <c r="C20" s="226" t="s">
        <v>40</v>
      </c>
      <c r="D20" s="227"/>
      <c r="E20" s="227"/>
      <c r="F20" s="227"/>
      <c r="G20" s="227"/>
      <c r="H20" s="227"/>
      <c r="I20" s="228"/>
      <c r="J20" s="228"/>
      <c r="K20" s="229"/>
      <c r="L20" s="223" t="s">
        <v>133</v>
      </c>
      <c r="M20" s="224"/>
      <c r="N20" s="224"/>
      <c r="O20" s="224"/>
      <c r="P20" s="224"/>
      <c r="Q20" s="224"/>
      <c r="R20" s="224"/>
      <c r="S20" s="224"/>
      <c r="T20" s="225"/>
      <c r="U20" s="30"/>
      <c r="V20" s="21"/>
      <c r="W20" s="21"/>
      <c r="X20" s="20"/>
      <c r="Y20" s="21"/>
      <c r="Z20" s="21"/>
      <c r="AA20" s="21"/>
    </row>
    <row r="21" spans="1:27" s="27" customFormat="1" ht="18.75" thickBot="1">
      <c r="A21" s="268"/>
      <c r="B21" s="269"/>
      <c r="C21" s="89" t="s">
        <v>68</v>
      </c>
      <c r="D21" s="90" t="s">
        <v>69</v>
      </c>
      <c r="E21" s="103" t="s">
        <v>43</v>
      </c>
      <c r="F21" s="103" t="s">
        <v>70</v>
      </c>
      <c r="G21" s="103" t="s">
        <v>44</v>
      </c>
      <c r="H21" s="103" t="s">
        <v>71</v>
      </c>
      <c r="I21" s="103" t="s">
        <v>45</v>
      </c>
      <c r="J21" s="103" t="s">
        <v>72</v>
      </c>
      <c r="K21" s="91" t="s">
        <v>73</v>
      </c>
      <c r="L21" s="89" t="s">
        <v>68</v>
      </c>
      <c r="M21" s="90" t="s">
        <v>61</v>
      </c>
      <c r="N21" s="90" t="s">
        <v>43</v>
      </c>
      <c r="O21" s="90" t="s">
        <v>74</v>
      </c>
      <c r="P21" s="90" t="s">
        <v>75</v>
      </c>
      <c r="Q21" s="90" t="s">
        <v>76</v>
      </c>
      <c r="R21" s="90" t="s">
        <v>77</v>
      </c>
      <c r="S21" s="90" t="s">
        <v>78</v>
      </c>
      <c r="T21" s="91" t="s">
        <v>79</v>
      </c>
      <c r="U21" s="69"/>
      <c r="V21" s="69"/>
      <c r="W21" s="69"/>
      <c r="X21" s="20"/>
      <c r="Y21" s="21"/>
      <c r="Z21" s="21"/>
      <c r="AA21" s="21"/>
    </row>
    <row r="22" spans="1:27" s="27" customFormat="1" ht="15.75">
      <c r="A22" s="270" t="s">
        <v>144</v>
      </c>
      <c r="B22" s="271"/>
      <c r="C22" s="111">
        <f>'[6]ССР_ААБЛ-25'!$H$22</f>
        <v>259237.05830015446</v>
      </c>
      <c r="D22" s="102">
        <f>'[6]ССР_ААБЛ-35'!$H$22</f>
        <v>285694.81206198636</v>
      </c>
      <c r="E22" s="102">
        <f>'[6]ССР_ААБЛ-50'!$H$22</f>
        <v>295426.64989908889</v>
      </c>
      <c r="F22" s="102">
        <f>'[6]ССР_ААБЛ-70'!$H$22</f>
        <v>334813.9231139617</v>
      </c>
      <c r="G22" s="102">
        <f>'[6]ССР_ААБЛ-95'!$H$22</f>
        <v>360754.60495491844</v>
      </c>
      <c r="H22" s="102">
        <f>'[6]ССР_ААБЛ-120'!$H$22</f>
        <v>394067.64381508966</v>
      </c>
      <c r="I22" s="102">
        <f>'[6]ССР_ААБЛ-150'!$H$22</f>
        <v>424689.18725554767</v>
      </c>
      <c r="J22" s="102">
        <f>'[6]ССР_ААБЛ-185'!$H$22</f>
        <v>473941.64843448554</v>
      </c>
      <c r="K22" s="112">
        <f>'[6]ССР_ААБЛ-240'!$H$22</f>
        <v>550367.59977099299</v>
      </c>
      <c r="L22" s="111">
        <f>'[6]ССР_АСБ-25'!$H$22</f>
        <v>291290.07453208783</v>
      </c>
      <c r="M22" s="102">
        <f>'[6]ССР_АСБ-35'!$H$22</f>
        <v>291290.07453208783</v>
      </c>
      <c r="N22" s="102">
        <f>'[6]ССР_АСБ-50'!$H$22</f>
        <v>320999.9385331081</v>
      </c>
      <c r="O22" s="102">
        <f>'[6]ССР_АСБ-70'!$H$22</f>
        <v>354487.14898767933</v>
      </c>
      <c r="P22" s="102">
        <f>'[6]ССР_АСБ-95'!$H$22</f>
        <v>390148.78294108872</v>
      </c>
      <c r="Q22" s="102">
        <f>'[6]ССР_АСБ-120'!$H$22</f>
        <v>430200.08535961161</v>
      </c>
      <c r="R22" s="102">
        <f>'[6]ССР_АСБ-150'!$H$22</f>
        <v>470997.05991665984</v>
      </c>
      <c r="S22" s="102">
        <f>'[6]ССР_АСБ-185'!$H$22</f>
        <v>537647.63051746495</v>
      </c>
      <c r="T22" s="112">
        <f>'[6]ССР_АСБ-240'!$H$22</f>
        <v>631912.56312416436</v>
      </c>
      <c r="U22" s="34"/>
      <c r="V22" s="34"/>
      <c r="W22" s="34"/>
      <c r="X22" s="20"/>
      <c r="Y22" s="21"/>
      <c r="Z22" s="21"/>
      <c r="AA22" s="21"/>
    </row>
    <row r="23" spans="1:27" s="27" customFormat="1" ht="16.5" thickBot="1">
      <c r="A23" s="152" t="s">
        <v>145</v>
      </c>
      <c r="B23" s="153"/>
      <c r="C23" s="82">
        <f>'[7]ССР_ААБЛ-1 -25'!$H$22</f>
        <v>196267.54047863564</v>
      </c>
      <c r="D23" s="41">
        <f>'[7]ССР_ААБЛ-1 -35'!$H$22</f>
        <v>214931.27638752534</v>
      </c>
      <c r="E23" s="41">
        <f>'[7]ССР_ААБЛ-1 -50'!$H$22</f>
        <v>226568.11603837839</v>
      </c>
      <c r="F23" s="41">
        <f>'[7]ССР_ААБЛ-1 -70'!$H$22</f>
        <v>264077.60175112565</v>
      </c>
      <c r="G23" s="41">
        <f>'[7]ССР_ААБЛ-1 -95'!$H$22</f>
        <v>289991.06928045739</v>
      </c>
      <c r="H23" s="41">
        <f>'[7]ССР_ААБЛ-1 -120'!$H$22</f>
        <v>323304.10814062861</v>
      </c>
      <c r="I23" s="41">
        <f>'[7]ССР_ААБЛ-1 -150'!$H$22</f>
        <v>353925.65158108663</v>
      </c>
      <c r="J23" s="41">
        <f>'[7]ССР_ААБЛ-1 -185'!$H$22</f>
        <v>403178.11276002461</v>
      </c>
      <c r="K23" s="83">
        <f>'[7]ССР_ААБЛ-1 -240'!$H$22</f>
        <v>479604.06409653195</v>
      </c>
      <c r="L23" s="82">
        <f>'[7]ССР_АСБ-1 -25'!$H$22</f>
        <v>220526.53885762676</v>
      </c>
      <c r="M23" s="41">
        <f>'[7]ССР_АСБ-1 -35'!$H$22</f>
        <v>220526.53885762676</v>
      </c>
      <c r="N23" s="41">
        <f>'[7]ССР_АСБ-1 -50'!$H$22</f>
        <v>250236.40285864708</v>
      </c>
      <c r="O23" s="41">
        <f>'[7]ССР_АСБ-1 -70'!$H$22</f>
        <v>283723.61331321835</v>
      </c>
      <c r="P23" s="41">
        <f>'[7]ССР_АСБ-1 -95'!$H$22</f>
        <v>319385.24726662756</v>
      </c>
      <c r="Q23" s="41">
        <f>'[7]ССР_АСБ-1 -120'!$H$22</f>
        <v>359436.54968515056</v>
      </c>
      <c r="R23" s="41">
        <f>'[7]ССР_АСБ-1 -150'!$H$22</f>
        <v>400233.52424219885</v>
      </c>
      <c r="S23" s="41">
        <f>'[7]ССР_АСБ-1 -185'!$H$22</f>
        <v>428857.53720938123</v>
      </c>
      <c r="T23" s="83">
        <f>'[7]ССР_АСБ-1 -240'!$H$22</f>
        <v>513025.9602032032</v>
      </c>
      <c r="U23" s="26"/>
      <c r="V23" s="26"/>
      <c r="W23" s="26"/>
      <c r="X23" s="20"/>
      <c r="Y23" s="21"/>
      <c r="Z23" s="21"/>
      <c r="AA23" s="21"/>
    </row>
    <row r="24" spans="1:27" s="27" customFormat="1" ht="16.5" thickBot="1">
      <c r="A24" s="47"/>
      <c r="B24" s="48"/>
      <c r="C24" s="107"/>
      <c r="D24" s="107"/>
      <c r="E24" s="107"/>
      <c r="F24" s="107"/>
      <c r="G24" s="107"/>
      <c r="H24" s="107"/>
      <c r="I24" s="107"/>
      <c r="J24" s="107"/>
      <c r="K24" s="107"/>
      <c r="L24" s="107"/>
      <c r="M24" s="107"/>
      <c r="N24" s="107"/>
      <c r="O24" s="107"/>
      <c r="P24" s="107"/>
      <c r="Q24" s="107"/>
      <c r="R24" s="107"/>
      <c r="S24" s="107"/>
      <c r="T24" s="107"/>
      <c r="U24" s="26"/>
      <c r="V24" s="26"/>
      <c r="W24" s="26"/>
      <c r="X24" s="20"/>
      <c r="Y24" s="21"/>
      <c r="Z24" s="21"/>
      <c r="AA24" s="21"/>
    </row>
    <row r="25" spans="1:27" s="27" customFormat="1" ht="15.75" customHeight="1">
      <c r="A25" s="266" t="s">
        <v>67</v>
      </c>
      <c r="B25" s="267"/>
      <c r="C25" s="230" t="s">
        <v>41</v>
      </c>
      <c r="D25" s="231"/>
      <c r="E25" s="231"/>
      <c r="F25" s="231"/>
      <c r="G25" s="231"/>
      <c r="H25" s="232"/>
      <c r="I25" s="233" t="s">
        <v>134</v>
      </c>
      <c r="J25" s="234"/>
      <c r="K25" s="234"/>
      <c r="L25" s="234"/>
      <c r="M25" s="234"/>
      <c r="N25" s="235"/>
      <c r="O25" s="223" t="s">
        <v>42</v>
      </c>
      <c r="P25" s="224"/>
      <c r="Q25" s="224"/>
      <c r="R25" s="224"/>
      <c r="S25" s="224"/>
      <c r="T25" s="224"/>
      <c r="U25" s="224"/>
      <c r="V25" s="224"/>
      <c r="W25" s="225"/>
      <c r="X25" s="20"/>
      <c r="Y25" s="21"/>
      <c r="Z25" s="21"/>
      <c r="AA25" s="21"/>
    </row>
    <row r="26" spans="1:27" s="27" customFormat="1" ht="18.75" thickBot="1">
      <c r="A26" s="268"/>
      <c r="B26" s="269"/>
      <c r="C26" s="92" t="s">
        <v>80</v>
      </c>
      <c r="D26" s="93" t="s">
        <v>81</v>
      </c>
      <c r="E26" s="93" t="s">
        <v>82</v>
      </c>
      <c r="F26" s="93" t="s">
        <v>83</v>
      </c>
      <c r="G26" s="93" t="s">
        <v>84</v>
      </c>
      <c r="H26" s="94" t="s">
        <v>85</v>
      </c>
      <c r="I26" s="95" t="s">
        <v>86</v>
      </c>
      <c r="J26" s="96" t="s">
        <v>87</v>
      </c>
      <c r="K26" s="97" t="s">
        <v>88</v>
      </c>
      <c r="L26" s="98" t="s">
        <v>89</v>
      </c>
      <c r="M26" s="97" t="s">
        <v>90</v>
      </c>
      <c r="N26" s="99" t="s">
        <v>91</v>
      </c>
      <c r="O26" s="89" t="s">
        <v>92</v>
      </c>
      <c r="P26" s="103" t="s">
        <v>93</v>
      </c>
      <c r="Q26" s="103" t="s">
        <v>94</v>
      </c>
      <c r="R26" s="103" t="s">
        <v>95</v>
      </c>
      <c r="S26" s="103" t="s">
        <v>96</v>
      </c>
      <c r="T26" s="103" t="s">
        <v>97</v>
      </c>
      <c r="U26" s="103" t="s">
        <v>98</v>
      </c>
      <c r="V26" s="103" t="s">
        <v>99</v>
      </c>
      <c r="W26" s="91" t="s">
        <v>100</v>
      </c>
      <c r="X26" s="20"/>
      <c r="Y26" s="34"/>
      <c r="Z26" s="21"/>
      <c r="AA26" s="21"/>
    </row>
    <row r="27" spans="1:27" s="27" customFormat="1" ht="35.25" customHeight="1">
      <c r="A27" s="270" t="s">
        <v>144</v>
      </c>
      <c r="B27" s="271"/>
      <c r="C27" s="111">
        <f>'[8]ССР_ААБЛ 70'!$H$22</f>
        <v>342711.09847082535</v>
      </c>
      <c r="D27" s="102">
        <f>'[8]ССР_ААБЛ 95'!$H$22</f>
        <v>363527.32543279335</v>
      </c>
      <c r="E27" s="102">
        <f>'[8]ССР_ААБЛ 120'!$H$22</f>
        <v>394693.15510575136</v>
      </c>
      <c r="F27" s="102">
        <f>'[8]ССР_ААБЛ 150'!$H$22</f>
        <v>423385.20385199646</v>
      </c>
      <c r="G27" s="102">
        <f>'[8]ССР_ААБЛ 185'!$H$22</f>
        <v>465815.03710654494</v>
      </c>
      <c r="H27" s="112">
        <f>'[8]ССР_ААБЛ 240'!$H$22</f>
        <v>518893.83049995883</v>
      </c>
      <c r="I27" s="111">
        <f>'[8]ССР_АСБ 70'!$H$22</f>
        <v>379485.79776969738</v>
      </c>
      <c r="J27" s="102">
        <f>'[8]ССР_АСБ 95'!$H$22</f>
        <v>412551.18639408104</v>
      </c>
      <c r="K27" s="102">
        <f>'[8]ССР_АСБ 120'!$H$22</f>
        <v>443804.10186423932</v>
      </c>
      <c r="L27" s="102">
        <f>'[8]ССР_АСБ 150'!$H$22</f>
        <v>478192.10603359819</v>
      </c>
      <c r="M27" s="102">
        <f>'[8]ССР_АСБ 185'!$H$22</f>
        <v>522608.58403677237</v>
      </c>
      <c r="N27" s="112">
        <f>'[8]ССР_АСБ 240'!$H$22</f>
        <v>591177.7636071404</v>
      </c>
      <c r="O27" s="111">
        <f>'[9]ССР_АПвПг-70'!$H$24</f>
        <v>597820.50516482047</v>
      </c>
      <c r="P27" s="102">
        <f>'[9]ССР_АПвПг-95'!$H$24</f>
        <v>672283.85639744403</v>
      </c>
      <c r="Q27" s="102">
        <f>'[9]ССР_АПвПг-120'!$H$24</f>
        <v>770451.95362370438</v>
      </c>
      <c r="R27" s="102">
        <f>'[9]ССР_АПвПг-150'!$H$24</f>
        <v>792813.95348597295</v>
      </c>
      <c r="S27" s="102">
        <f>'[9]ССР_АПвПг-185'!$H$24</f>
        <v>824507.74080445629</v>
      </c>
      <c r="T27" s="102">
        <f>'[9]ССР_АПвПг-240'!$H$24</f>
        <v>968729.98526118172</v>
      </c>
      <c r="U27" s="113">
        <f>'[9]ССР_АПвПг-300'!$H$24</f>
        <v>1057313.9863456259</v>
      </c>
      <c r="V27" s="113">
        <f>'[9]ССР_АПвПг-400'!$H$24</f>
        <v>1096698.5381293367</v>
      </c>
      <c r="W27" s="112">
        <f>'[9]ССР_АПвПг-500'!$H$24</f>
        <v>1221509.2623396646</v>
      </c>
      <c r="X27" s="20"/>
      <c r="Y27" s="34"/>
      <c r="Z27" s="21"/>
      <c r="AA27" s="21"/>
    </row>
    <row r="28" spans="1:27" s="27" customFormat="1" ht="15.75" customHeight="1" thickBot="1">
      <c r="A28" s="152" t="s">
        <v>145</v>
      </c>
      <c r="B28" s="153"/>
      <c r="C28" s="82">
        <f>'[10]ССР_ААБЛ 70'!$H$22</f>
        <v>299178.45023220917</v>
      </c>
      <c r="D28" s="41">
        <f>'[10]ССР_ААБЛ 95'!$H$22</f>
        <v>319994.67719417711</v>
      </c>
      <c r="E28" s="41">
        <f>'[10]ССР_ААБЛ 120'!$H$22</f>
        <v>351160.50686713523</v>
      </c>
      <c r="F28" s="41">
        <f>'[10]ССР_ААБЛ 150'!$H$22</f>
        <v>379852.55561338022</v>
      </c>
      <c r="G28" s="41">
        <f>'[10]ССР_ААБЛ 185'!$H$22</f>
        <v>422282.38886792882</v>
      </c>
      <c r="H28" s="83">
        <f>'[10]ССР_ААБЛ 240'!$H$22</f>
        <v>475361.18226134259</v>
      </c>
      <c r="I28" s="82">
        <f>'[10]ССР_АСБ 70'!$H$22</f>
        <v>335953.1495310812</v>
      </c>
      <c r="J28" s="41">
        <f>'[10]ССР_АСБ 95'!$H$22</f>
        <v>369018.53815546486</v>
      </c>
      <c r="K28" s="41">
        <f>'[10]ССР_АСБ 120'!$H$22</f>
        <v>400271.45362562314</v>
      </c>
      <c r="L28" s="41">
        <f>'[10]ССР_АСБ 150'!$H$22</f>
        <v>434659.45779498201</v>
      </c>
      <c r="M28" s="41">
        <f>'[10]ССР_АСБ 185'!$H$22</f>
        <v>479075.93579815608</v>
      </c>
      <c r="N28" s="83">
        <f>'[10]ССР_АСБ 240'!$H$22</f>
        <v>547645.1153685241</v>
      </c>
      <c r="O28" s="43" t="s">
        <v>3</v>
      </c>
      <c r="P28" s="44" t="s">
        <v>3</v>
      </c>
      <c r="Q28" s="44" t="s">
        <v>3</v>
      </c>
      <c r="R28" s="44" t="s">
        <v>3</v>
      </c>
      <c r="S28" s="44" t="s">
        <v>3</v>
      </c>
      <c r="T28" s="44" t="s">
        <v>3</v>
      </c>
      <c r="U28" s="44" t="s">
        <v>3</v>
      </c>
      <c r="V28" s="44" t="s">
        <v>3</v>
      </c>
      <c r="W28" s="83" t="s">
        <v>3</v>
      </c>
      <c r="X28" s="20"/>
      <c r="Y28" s="26"/>
      <c r="Z28" s="21"/>
      <c r="AA28" s="21"/>
    </row>
    <row r="29" spans="1:27" s="27" customFormat="1" ht="15.75">
      <c r="A29" s="7"/>
      <c r="B29" s="7"/>
      <c r="C29" s="70"/>
      <c r="D29" s="70"/>
      <c r="E29" s="70"/>
      <c r="F29" s="70"/>
      <c r="G29" s="70"/>
      <c r="H29" s="70"/>
      <c r="I29" s="70"/>
      <c r="J29" s="70"/>
      <c r="K29" s="70"/>
      <c r="L29" s="70"/>
      <c r="M29" s="70"/>
      <c r="N29" s="70"/>
      <c r="O29" s="70"/>
      <c r="P29" s="70"/>
      <c r="Q29" s="70"/>
      <c r="R29" s="70"/>
      <c r="S29" s="70"/>
      <c r="T29" s="7"/>
      <c r="U29" s="20"/>
      <c r="V29" s="20"/>
      <c r="W29" s="20"/>
      <c r="X29" s="20"/>
      <c r="Y29" s="35"/>
      <c r="Z29" s="21"/>
      <c r="AA29" s="21"/>
    </row>
    <row r="30" spans="1:27" s="3" customFormat="1" ht="36" customHeight="1" thickBot="1">
      <c r="A30" s="198" t="s">
        <v>46</v>
      </c>
      <c r="B30" s="198"/>
      <c r="C30" s="198"/>
      <c r="D30" s="198"/>
      <c r="E30" s="198"/>
      <c r="F30" s="198"/>
      <c r="G30" s="198"/>
      <c r="H30" s="198"/>
      <c r="I30" s="198"/>
      <c r="J30" s="198"/>
      <c r="K30" s="198"/>
      <c r="L30" s="198"/>
      <c r="M30" s="198"/>
      <c r="N30" s="198"/>
      <c r="O30" s="198"/>
      <c r="P30" s="198"/>
      <c r="Q30" s="198"/>
      <c r="R30" s="198"/>
      <c r="S30" s="198"/>
      <c r="T30" s="68"/>
      <c r="U30" s="34"/>
      <c r="V30" s="34"/>
      <c r="W30" s="34"/>
      <c r="X30" s="20"/>
      <c r="Y30" s="35"/>
      <c r="Z30" s="29"/>
      <c r="AA30" s="29"/>
    </row>
    <row r="31" spans="1:27" s="3" customFormat="1" ht="15.75" customHeight="1">
      <c r="A31" s="266" t="s">
        <v>67</v>
      </c>
      <c r="B31" s="267"/>
      <c r="C31" s="223" t="s">
        <v>40</v>
      </c>
      <c r="D31" s="224"/>
      <c r="E31" s="224"/>
      <c r="F31" s="224"/>
      <c r="G31" s="224"/>
      <c r="H31" s="224"/>
      <c r="I31" s="224"/>
      <c r="J31" s="224"/>
      <c r="K31" s="225"/>
      <c r="L31" s="226" t="s">
        <v>133</v>
      </c>
      <c r="M31" s="241"/>
      <c r="N31" s="241"/>
      <c r="O31" s="241"/>
      <c r="P31" s="241"/>
      <c r="Q31" s="227"/>
      <c r="R31" s="227"/>
      <c r="S31" s="227"/>
      <c r="T31" s="229"/>
      <c r="U31" s="49"/>
      <c r="V31" s="50"/>
      <c r="W31" s="47"/>
      <c r="X31" s="31"/>
      <c r="Y31" s="29"/>
      <c r="Z31" s="29"/>
      <c r="AA31" s="29"/>
    </row>
    <row r="32" spans="1:27" s="3" customFormat="1" ht="18.75" thickBot="1">
      <c r="A32" s="268"/>
      <c r="B32" s="269"/>
      <c r="C32" s="100" t="s">
        <v>68</v>
      </c>
      <c r="D32" s="135" t="s">
        <v>61</v>
      </c>
      <c r="E32" s="136" t="s">
        <v>43</v>
      </c>
      <c r="F32" s="135" t="s">
        <v>47</v>
      </c>
      <c r="G32" s="135" t="s">
        <v>101</v>
      </c>
      <c r="H32" s="135" t="s">
        <v>71</v>
      </c>
      <c r="I32" s="90" t="s">
        <v>77</v>
      </c>
      <c r="J32" s="90" t="s">
        <v>78</v>
      </c>
      <c r="K32" s="91" t="s">
        <v>102</v>
      </c>
      <c r="L32" s="128" t="s">
        <v>68</v>
      </c>
      <c r="M32" s="136" t="s">
        <v>61</v>
      </c>
      <c r="N32" s="136" t="s">
        <v>43</v>
      </c>
      <c r="O32" s="136" t="s">
        <v>74</v>
      </c>
      <c r="P32" s="136" t="s">
        <v>75</v>
      </c>
      <c r="Q32" s="135" t="s">
        <v>76</v>
      </c>
      <c r="R32" s="135" t="s">
        <v>77</v>
      </c>
      <c r="S32" s="135" t="s">
        <v>78</v>
      </c>
      <c r="T32" s="91" t="s">
        <v>79</v>
      </c>
      <c r="U32" s="47"/>
      <c r="V32" s="47"/>
      <c r="W32" s="107"/>
      <c r="X32" s="23"/>
      <c r="Y32" s="29"/>
      <c r="Z32" s="29"/>
      <c r="AA32" s="29"/>
    </row>
    <row r="33" spans="1:27" s="3" customFormat="1" ht="15.75">
      <c r="A33" s="270" t="s">
        <v>144</v>
      </c>
      <c r="B33" s="271"/>
      <c r="C33" s="111">
        <f>'[11]ССР_ААБЛ-25'!$H$22</f>
        <v>208691.21077270861</v>
      </c>
      <c r="D33" s="130">
        <f>'[11]ССР_ААБЛ-35'!$H$22</f>
        <v>211336.9861488918</v>
      </c>
      <c r="E33" s="130">
        <f>'[11]ССР_ААБЛ-50'!$H$22</f>
        <v>212310.16993260209</v>
      </c>
      <c r="F33" s="130">
        <f>'[11]ССР_ААБЛ-70'!$H$22</f>
        <v>216251.61868525183</v>
      </c>
      <c r="G33" s="130">
        <f>'[11]ССР_ААБЛ-95'!$H$22</f>
        <v>218842.96543818506</v>
      </c>
      <c r="H33" s="130">
        <f>'[11]ССР_ААБЛ-120'!$H$22</f>
        <v>222174.26932420218</v>
      </c>
      <c r="I33" s="130">
        <f>'[11]ССР_ААБЛ-150'!$H$22</f>
        <v>225236.423668248</v>
      </c>
      <c r="J33" s="130">
        <f>'[11]ССР_ААБЛ-185'!$H$22</f>
        <v>230161.66978614178</v>
      </c>
      <c r="K33" s="112">
        <f>'[11]ССР_ААБЛ-240'!$H$22</f>
        <v>237804.26491979248</v>
      </c>
      <c r="L33" s="111">
        <f>'[11]ССР_АСБ -25'!$H$22</f>
        <v>211896.51239590195</v>
      </c>
      <c r="M33" s="130">
        <f>'[11]ССР_АСБ -35'!$H$22</f>
        <v>211896.51239590195</v>
      </c>
      <c r="N33" s="130">
        <f>'[11]ССР_АСБ -50'!$H$22</f>
        <v>214867.49879600396</v>
      </c>
      <c r="O33" s="130">
        <f>'[11]ССР_АСБ -70'!$H$22</f>
        <v>221608.736634548</v>
      </c>
      <c r="P33" s="130">
        <f>'[11]ССР_АСБ -95'!$H$22</f>
        <v>221782.38323680207</v>
      </c>
      <c r="Q33" s="130">
        <f>'[11]ССР_АСБ -120'!$H$22</f>
        <v>225787.51347865435</v>
      </c>
      <c r="R33" s="130">
        <f>'[11]ССР_АСБ -150'!$H$22</f>
        <v>229867.2109343592</v>
      </c>
      <c r="S33" s="130">
        <f>'[11]ССР_АСБ -185'!$H$22</f>
        <v>237588.83061620337</v>
      </c>
      <c r="T33" s="112">
        <f>'[11]ССР_АСБ -240'!$H$22</f>
        <v>245958.76125510965</v>
      </c>
      <c r="U33" s="107"/>
      <c r="V33" s="107"/>
      <c r="W33" s="107"/>
      <c r="X33" s="21"/>
      <c r="Y33" s="29"/>
      <c r="Z33" s="29"/>
      <c r="AA33" s="29"/>
    </row>
    <row r="34" spans="1:27" ht="30.75" customHeight="1" thickBot="1">
      <c r="A34" s="152" t="s">
        <v>145</v>
      </c>
      <c r="B34" s="153"/>
      <c r="C34" s="82">
        <f>'[11]ССР_ААБЛ-25'!$H$22</f>
        <v>208691.21077270861</v>
      </c>
      <c r="D34" s="41">
        <f>'[11]ССР_ААБЛ-35'!$H$22</f>
        <v>211336.9861488918</v>
      </c>
      <c r="E34" s="41">
        <f>'[11]ССР_ААБЛ-50'!$H$22</f>
        <v>212310.16993260209</v>
      </c>
      <c r="F34" s="41">
        <f>'[11]ССР_ААБЛ-70'!$H$22</f>
        <v>216251.61868525183</v>
      </c>
      <c r="G34" s="41">
        <f>'[11]ССР_ААБЛ-95'!$H$22</f>
        <v>218842.96543818506</v>
      </c>
      <c r="H34" s="41">
        <f>'[11]ССР_ААБЛ-120'!$H$22</f>
        <v>222174.26932420218</v>
      </c>
      <c r="I34" s="41">
        <f>'[11]ССР_ААБЛ-150'!$H$22</f>
        <v>225236.423668248</v>
      </c>
      <c r="J34" s="41">
        <f>'[11]ССР_ААБЛ-185'!$H$22</f>
        <v>230161.66978614178</v>
      </c>
      <c r="K34" s="83">
        <f>'[11]ССР_ААБЛ-240'!$H$22</f>
        <v>237804.26491979248</v>
      </c>
      <c r="L34" s="82">
        <f>'[11]ССР_АСБ -25'!$H$22</f>
        <v>211896.51239590195</v>
      </c>
      <c r="M34" s="41">
        <f>'[11]ССР_АСБ -35'!$H$22</f>
        <v>211896.51239590195</v>
      </c>
      <c r="N34" s="41">
        <f>'[11]ССР_АСБ -50'!$H$22</f>
        <v>214867.49879600396</v>
      </c>
      <c r="O34" s="41">
        <f>'[11]ССР_АСБ -70'!$H$22</f>
        <v>221608.736634548</v>
      </c>
      <c r="P34" s="41">
        <f>'[11]ССР_АСБ -95'!$H$22</f>
        <v>221782.38323680207</v>
      </c>
      <c r="Q34" s="41">
        <f>'[11]ССР_АСБ -120'!$H$22</f>
        <v>225787.51347865435</v>
      </c>
      <c r="R34" s="41">
        <f>'[11]ССР_АСБ -150'!$H$22</f>
        <v>229867.2109343592</v>
      </c>
      <c r="S34" s="41">
        <f>'[11]ССР_АСБ -185'!$H$22</f>
        <v>237588.83061620337</v>
      </c>
      <c r="T34" s="83">
        <f>'[11]ССР_АСБ -240'!$H$22</f>
        <v>245958.76125510965</v>
      </c>
      <c r="U34" s="107"/>
      <c r="V34" s="107"/>
      <c r="W34" s="107"/>
      <c r="X34" s="21"/>
      <c r="Y34" s="32"/>
      <c r="Z34" s="32"/>
      <c r="AA34" s="32"/>
    </row>
    <row r="35" spans="1:27" ht="15" customHeight="1" thickBot="1">
      <c r="A35" s="47"/>
      <c r="B35" s="48"/>
      <c r="C35" s="107"/>
      <c r="D35" s="107"/>
      <c r="E35" s="107"/>
      <c r="F35" s="107"/>
      <c r="G35" s="107"/>
      <c r="H35" s="107"/>
      <c r="I35" s="107"/>
      <c r="J35" s="107"/>
      <c r="K35" s="107"/>
      <c r="L35" s="107"/>
      <c r="M35" s="107"/>
      <c r="N35" s="107"/>
      <c r="O35" s="107"/>
      <c r="P35" s="107"/>
      <c r="Q35" s="107"/>
      <c r="R35" s="107"/>
      <c r="S35" s="107"/>
      <c r="T35" s="107"/>
      <c r="U35" s="107"/>
      <c r="V35" s="107"/>
      <c r="W35" s="107"/>
      <c r="X35" s="69"/>
      <c r="Y35" s="32"/>
      <c r="Z35" s="32"/>
      <c r="AA35" s="32"/>
    </row>
    <row r="36" spans="1:27" ht="20.100000000000001" customHeight="1">
      <c r="A36" s="266" t="s">
        <v>67</v>
      </c>
      <c r="B36" s="267"/>
      <c r="C36" s="230" t="s">
        <v>41</v>
      </c>
      <c r="D36" s="231"/>
      <c r="E36" s="231"/>
      <c r="F36" s="231"/>
      <c r="G36" s="231"/>
      <c r="H36" s="232"/>
      <c r="I36" s="233" t="s">
        <v>138</v>
      </c>
      <c r="J36" s="234"/>
      <c r="K36" s="234"/>
      <c r="L36" s="234"/>
      <c r="M36" s="234"/>
      <c r="N36" s="235"/>
      <c r="O36" s="223" t="s">
        <v>42</v>
      </c>
      <c r="P36" s="224"/>
      <c r="Q36" s="224"/>
      <c r="R36" s="224"/>
      <c r="S36" s="224"/>
      <c r="T36" s="224"/>
      <c r="U36" s="224"/>
      <c r="V36" s="224"/>
      <c r="W36" s="225"/>
      <c r="X36" s="69"/>
      <c r="Y36" s="32"/>
      <c r="Z36" s="32"/>
      <c r="AA36" s="32"/>
    </row>
    <row r="37" spans="1:27" ht="29.25" customHeight="1" thickBot="1">
      <c r="A37" s="268"/>
      <c r="B37" s="269"/>
      <c r="C37" s="92" t="s">
        <v>103</v>
      </c>
      <c r="D37" s="93" t="s">
        <v>104</v>
      </c>
      <c r="E37" s="93" t="s">
        <v>105</v>
      </c>
      <c r="F37" s="93" t="s">
        <v>106</v>
      </c>
      <c r="G37" s="93" t="s">
        <v>107</v>
      </c>
      <c r="H37" s="94" t="s">
        <v>108</v>
      </c>
      <c r="I37" s="95" t="s">
        <v>109</v>
      </c>
      <c r="J37" s="96" t="s">
        <v>110</v>
      </c>
      <c r="K37" s="97" t="s">
        <v>111</v>
      </c>
      <c r="L37" s="98" t="s">
        <v>112</v>
      </c>
      <c r="M37" s="97" t="s">
        <v>113</v>
      </c>
      <c r="N37" s="99" t="s">
        <v>114</v>
      </c>
      <c r="O37" s="128" t="s">
        <v>92</v>
      </c>
      <c r="P37" s="135" t="s">
        <v>93</v>
      </c>
      <c r="Q37" s="135" t="s">
        <v>94</v>
      </c>
      <c r="R37" s="135" t="s">
        <v>95</v>
      </c>
      <c r="S37" s="135" t="s">
        <v>96</v>
      </c>
      <c r="T37" s="135" t="s">
        <v>97</v>
      </c>
      <c r="U37" s="135" t="s">
        <v>98</v>
      </c>
      <c r="V37" s="135" t="s">
        <v>99</v>
      </c>
      <c r="W37" s="91" t="s">
        <v>100</v>
      </c>
      <c r="X37" s="69"/>
      <c r="Y37" s="32"/>
      <c r="Z37" s="32"/>
      <c r="AA37" s="32"/>
    </row>
    <row r="38" spans="1:27" ht="32.25" customHeight="1">
      <c r="A38" s="270" t="s">
        <v>144</v>
      </c>
      <c r="B38" s="271"/>
      <c r="C38" s="111">
        <f>'[12]ССР_ААБЛ-10 -70'!$H$22</f>
        <v>169942.66631070251</v>
      </c>
      <c r="D38" s="130">
        <f>'[12]ССР_ААБЛ-10 -95'!$H$22</f>
        <v>172024.28900689931</v>
      </c>
      <c r="E38" s="130">
        <f>'[12]ССР_ААБЛ-10 -120'!$H$22</f>
        <v>175140.87197419515</v>
      </c>
      <c r="F38" s="130">
        <f>'[12]ССР_ААБЛ-10 -150'!$H$22</f>
        <v>178010.07684881962</v>
      </c>
      <c r="G38" s="130">
        <f>'[12]ССР_ААБЛ-10 -185'!$H$22</f>
        <v>182253.06017427449</v>
      </c>
      <c r="H38" s="112">
        <f>'[12]ССР_ААБЛ-10 -240'!$H$22</f>
        <v>187560.93951361586</v>
      </c>
      <c r="I38" s="111">
        <f>'[12]ССР_АСБ-10 -10'!$H$22</f>
        <v>173620.13624058969</v>
      </c>
      <c r="J38" s="130">
        <f>'[12]ССР_АСБ-10 -95'!$H$22</f>
        <v>176926.67510302813</v>
      </c>
      <c r="K38" s="130">
        <f>'[12]ССР_АСБ-10 -120'!$H$22</f>
        <v>180051.96665004388</v>
      </c>
      <c r="L38" s="130">
        <f>'[12]ССР_АСБ-10 -150'!$H$22</f>
        <v>183490.76706697984</v>
      </c>
      <c r="M38" s="130">
        <f>'[12]ССР_АСБ-10 -185'!$H$22</f>
        <v>187932.41486729722</v>
      </c>
      <c r="N38" s="112">
        <f>'[12]ССР_АСБ-10 -240'!$H$22</f>
        <v>194789.33282433398</v>
      </c>
      <c r="O38" s="111">
        <f>'[13]ССР_АПвПг-70'!$H$22</f>
        <v>181334.41095949724</v>
      </c>
      <c r="P38" s="130">
        <f>'[13]ССР_АПвПг-95'!$H$22</f>
        <v>188537.7671035204</v>
      </c>
      <c r="Q38" s="130">
        <f>'[13]ССР_АПвПг-120'!$H$22</f>
        <v>198176.53199486533</v>
      </c>
      <c r="R38" s="130">
        <f>'[13]ССР_АПвПг-150'!$H$22</f>
        <v>200412.73198109225</v>
      </c>
      <c r="S38" s="130">
        <f>'[13]ССР_АПвПг-185'!$H$22</f>
        <v>222742.69733286049</v>
      </c>
      <c r="T38" s="130">
        <f>'[13]ССР_АПвПг-240'!$H$22</f>
        <v>218004.33515861307</v>
      </c>
      <c r="U38" s="130">
        <f>'[13]ССР_АПвПг-300'!$H$22</f>
        <v>224414.12197565101</v>
      </c>
      <c r="V38" s="130">
        <f>'[13]ССР_АПвПг-400'!$H$22</f>
        <v>228352.57715402206</v>
      </c>
      <c r="W38" s="112">
        <f>'[13]ССР_АПвПг-500'!$H$22</f>
        <v>237791.31685492329</v>
      </c>
      <c r="X38" s="69"/>
      <c r="Y38" s="24"/>
      <c r="Z38" s="24"/>
      <c r="AA38" s="24"/>
    </row>
    <row r="39" spans="1:27" ht="15.75" thickBot="1">
      <c r="A39" s="152" t="s">
        <v>145</v>
      </c>
      <c r="B39" s="153"/>
      <c r="C39" s="82">
        <f>'[12]ССР_ААБЛ-10 -70'!$H$22</f>
        <v>169942.66631070251</v>
      </c>
      <c r="D39" s="41">
        <f>'[12]ССР_ААБЛ-10 -95'!$H$22</f>
        <v>172024.28900689931</v>
      </c>
      <c r="E39" s="41">
        <f>'[12]ССР_ААБЛ-10 -120'!$H$22</f>
        <v>175140.87197419515</v>
      </c>
      <c r="F39" s="41">
        <f>'[12]ССР_ААБЛ-10 -150'!$H$22</f>
        <v>178010.07684881962</v>
      </c>
      <c r="G39" s="41">
        <f>'[12]ССР_ААБЛ-10 -185'!$H$22</f>
        <v>182253.06017427449</v>
      </c>
      <c r="H39" s="83">
        <f>'[12]ССР_ААБЛ-10 -240'!$H$22</f>
        <v>187560.93951361586</v>
      </c>
      <c r="I39" s="82">
        <f>'[12]ССР_АСБ-10 -10'!$H$22</f>
        <v>173620.13624058969</v>
      </c>
      <c r="J39" s="41">
        <f>'[12]ССР_АСБ-10 -95'!$H$22</f>
        <v>176926.67510302813</v>
      </c>
      <c r="K39" s="41">
        <f>'[12]ССР_АСБ-10 -120'!$H$22</f>
        <v>180051.96665004388</v>
      </c>
      <c r="L39" s="41">
        <f>'[12]ССР_АСБ-10 -150'!$H$22</f>
        <v>183490.76706697984</v>
      </c>
      <c r="M39" s="41">
        <f>'[12]ССР_АСБ-10 -185'!$H$22</f>
        <v>187932.41486729722</v>
      </c>
      <c r="N39" s="83">
        <f>'[12]ССР_АСБ-10 -240'!$H$22</f>
        <v>194789.33282433398</v>
      </c>
      <c r="O39" s="82">
        <f>'[13]ССР_АПвПг-70'!$H$22</f>
        <v>181334.41095949724</v>
      </c>
      <c r="P39" s="41">
        <f>'[13]ССР_АПвПг-95'!$H$22</f>
        <v>188537.7671035204</v>
      </c>
      <c r="Q39" s="41">
        <f>'[13]ССР_АПвПг-120'!$H$22</f>
        <v>198176.53199486533</v>
      </c>
      <c r="R39" s="41">
        <f>'[13]ССР_АПвПг-150'!$H$22</f>
        <v>200412.73198109225</v>
      </c>
      <c r="S39" s="41">
        <f>'[13]ССР_АПвПг-185'!$H$22</f>
        <v>222742.69733286049</v>
      </c>
      <c r="T39" s="41">
        <f>'[13]ССР_АПвПг-240'!$H$22</f>
        <v>218004.33515861307</v>
      </c>
      <c r="U39" s="41">
        <f>'[13]ССР_АПвПг-300'!$H$22</f>
        <v>224414.12197565101</v>
      </c>
      <c r="V39" s="41">
        <f>'[13]ССР_АПвПг-400'!$H$22</f>
        <v>228352.57715402206</v>
      </c>
      <c r="W39" s="83">
        <f>'[13]ССР_АПвПг-500'!$H$22</f>
        <v>237791.31685492329</v>
      </c>
      <c r="X39" s="69"/>
      <c r="Y39" s="25"/>
      <c r="Z39" s="25"/>
      <c r="AA39" s="25"/>
    </row>
    <row r="40" spans="1:27" ht="20.100000000000001" customHeight="1">
      <c r="A40" s="71"/>
      <c r="B40" s="48"/>
      <c r="C40" s="107"/>
      <c r="D40" s="107"/>
      <c r="E40" s="107"/>
      <c r="F40" s="107"/>
      <c r="G40" s="107"/>
      <c r="H40" s="107"/>
      <c r="I40" s="107"/>
      <c r="J40" s="107"/>
      <c r="K40" s="107"/>
      <c r="L40" s="107"/>
      <c r="M40" s="107"/>
      <c r="N40" s="107"/>
      <c r="O40" s="107"/>
      <c r="P40" s="107"/>
      <c r="Q40" s="107"/>
      <c r="R40" s="107"/>
      <c r="S40" s="107"/>
      <c r="T40" s="7"/>
      <c r="U40" s="69"/>
      <c r="V40" s="69"/>
      <c r="W40" s="21"/>
      <c r="X40" s="69"/>
      <c r="Y40" s="36"/>
      <c r="Z40" s="36"/>
      <c r="AA40" s="36"/>
    </row>
    <row r="41" spans="1:27" ht="17.25" thickBot="1">
      <c r="A41" s="198" t="s">
        <v>4</v>
      </c>
      <c r="B41" s="198"/>
      <c r="C41" s="198"/>
      <c r="D41" s="198"/>
      <c r="E41" s="198"/>
      <c r="F41" s="198"/>
      <c r="G41" s="198"/>
      <c r="H41" s="198"/>
      <c r="I41" s="198"/>
      <c r="J41" s="198"/>
      <c r="K41" s="198"/>
      <c r="L41" s="198"/>
      <c r="M41" s="198"/>
      <c r="N41" s="198"/>
      <c r="O41" s="198"/>
      <c r="P41" s="198"/>
      <c r="Q41" s="198"/>
      <c r="R41" s="198"/>
      <c r="S41" s="198"/>
      <c r="T41" s="198"/>
      <c r="U41" s="24"/>
      <c r="V41" s="33"/>
      <c r="W41" s="33"/>
      <c r="X41" s="33"/>
    </row>
    <row r="42" spans="1:27">
      <c r="A42" s="138" t="s">
        <v>115</v>
      </c>
      <c r="B42" s="131" t="s">
        <v>116</v>
      </c>
      <c r="C42" s="132" t="s">
        <v>117</v>
      </c>
      <c r="D42" s="238" t="s">
        <v>118</v>
      </c>
      <c r="E42" s="239"/>
      <c r="F42" s="239"/>
      <c r="G42" s="239"/>
      <c r="H42" s="239"/>
      <c r="I42" s="239"/>
      <c r="J42" s="240"/>
      <c r="K42" s="238" t="s">
        <v>119</v>
      </c>
      <c r="L42" s="239"/>
      <c r="M42" s="239"/>
      <c r="N42" s="239"/>
      <c r="O42" s="239"/>
      <c r="P42" s="239"/>
      <c r="Q42" s="240"/>
      <c r="R42" s="238" t="s">
        <v>120</v>
      </c>
      <c r="S42" s="239"/>
      <c r="T42" s="239"/>
      <c r="U42" s="239"/>
      <c r="V42" s="239"/>
      <c r="W42" s="239"/>
      <c r="X42" s="240"/>
    </row>
    <row r="43" spans="1:27" ht="15.75" customHeight="1">
      <c r="A43" s="254" t="s">
        <v>121</v>
      </c>
      <c r="B43" s="255"/>
      <c r="C43" s="255"/>
      <c r="D43" s="244" t="s">
        <v>48</v>
      </c>
      <c r="E43" s="245"/>
      <c r="F43" s="245"/>
      <c r="G43" s="246"/>
      <c r="H43" s="242" t="s">
        <v>49</v>
      </c>
      <c r="I43" s="242"/>
      <c r="J43" s="243"/>
      <c r="K43" s="244" t="s">
        <v>48</v>
      </c>
      <c r="L43" s="245"/>
      <c r="M43" s="245"/>
      <c r="N43" s="246"/>
      <c r="O43" s="242" t="s">
        <v>49</v>
      </c>
      <c r="P43" s="242"/>
      <c r="Q43" s="243"/>
      <c r="R43" s="244" t="s">
        <v>48</v>
      </c>
      <c r="S43" s="245"/>
      <c r="T43" s="245"/>
      <c r="U43" s="246"/>
      <c r="V43" s="242" t="s">
        <v>49</v>
      </c>
      <c r="W43" s="242"/>
      <c r="X43" s="243"/>
    </row>
    <row r="44" spans="1:27" ht="15.75" customHeight="1">
      <c r="A44" s="247" t="s">
        <v>50</v>
      </c>
      <c r="B44" s="248"/>
      <c r="C44" s="248"/>
      <c r="D44" s="251" t="s">
        <v>50</v>
      </c>
      <c r="E44" s="242"/>
      <c r="F44" s="252" t="s">
        <v>51</v>
      </c>
      <c r="G44" s="246"/>
      <c r="H44" s="242" t="s">
        <v>50</v>
      </c>
      <c r="I44" s="252" t="s">
        <v>51</v>
      </c>
      <c r="J44" s="253"/>
      <c r="K44" s="251" t="s">
        <v>50</v>
      </c>
      <c r="L44" s="242"/>
      <c r="M44" s="252" t="s">
        <v>51</v>
      </c>
      <c r="N44" s="246"/>
      <c r="O44" s="242" t="s">
        <v>50</v>
      </c>
      <c r="P44" s="252" t="s">
        <v>51</v>
      </c>
      <c r="Q44" s="253"/>
      <c r="R44" s="251" t="s">
        <v>50</v>
      </c>
      <c r="S44" s="242"/>
      <c r="T44" s="252" t="s">
        <v>51</v>
      </c>
      <c r="U44" s="246"/>
      <c r="V44" s="242" t="s">
        <v>50</v>
      </c>
      <c r="W44" s="252" t="s">
        <v>51</v>
      </c>
      <c r="X44" s="253"/>
    </row>
    <row r="45" spans="1:27" ht="30">
      <c r="A45" s="249"/>
      <c r="B45" s="250"/>
      <c r="C45" s="250"/>
      <c r="D45" s="127" t="s">
        <v>52</v>
      </c>
      <c r="E45" s="129" t="s">
        <v>53</v>
      </c>
      <c r="F45" s="52" t="s">
        <v>52</v>
      </c>
      <c r="G45" s="129" t="s">
        <v>53</v>
      </c>
      <c r="H45" s="242"/>
      <c r="I45" s="133" t="s">
        <v>52</v>
      </c>
      <c r="J45" s="134" t="s">
        <v>53</v>
      </c>
      <c r="K45" s="127" t="s">
        <v>52</v>
      </c>
      <c r="L45" s="129" t="s">
        <v>53</v>
      </c>
      <c r="M45" s="52" t="s">
        <v>52</v>
      </c>
      <c r="N45" s="129" t="s">
        <v>53</v>
      </c>
      <c r="O45" s="242"/>
      <c r="P45" s="133" t="s">
        <v>52</v>
      </c>
      <c r="Q45" s="134" t="s">
        <v>53</v>
      </c>
      <c r="R45" s="127" t="s">
        <v>52</v>
      </c>
      <c r="S45" s="129" t="s">
        <v>53</v>
      </c>
      <c r="T45" s="52" t="s">
        <v>52</v>
      </c>
      <c r="U45" s="129" t="s">
        <v>53</v>
      </c>
      <c r="V45" s="242"/>
      <c r="W45" s="133" t="s">
        <v>52</v>
      </c>
      <c r="X45" s="134" t="s">
        <v>53</v>
      </c>
    </row>
    <row r="46" spans="1:27" ht="16.5" thickBot="1">
      <c r="A46" s="144">
        <f>'[14]ССР_СТП 16кВа'!$H$22</f>
        <v>3734.7962252891321</v>
      </c>
      <c r="B46" s="145">
        <f>'[14]ССР_СТП 25кВа '!$H$22</f>
        <v>2425.9257387979101</v>
      </c>
      <c r="C46" s="146">
        <f>'[14]ССР_СТП 40кВа'!$H$22</f>
        <v>1545.0962567118597</v>
      </c>
      <c r="D46" s="147">
        <f>'[15]ССР_КТПт 63кВА'!$H$22</f>
        <v>1265.6550792085666</v>
      </c>
      <c r="E46" s="145">
        <f>'[15]ССР_КТПп 63кВА'!$H$22</f>
        <v>2633.3136546470087</v>
      </c>
      <c r="F46" s="145">
        <f>'[16]ССР_2КТПт 63 кВА'!$H$22</f>
        <v>10243.583740674316</v>
      </c>
      <c r="G46" s="145">
        <f>'[16]ССР_2КТПп 63 кВА'!$H$22</f>
        <v>5990.6749257945894</v>
      </c>
      <c r="H46" s="145">
        <f>'[17]ССР_БКТП-63'!$H$22</f>
        <v>7566.8352428871422</v>
      </c>
      <c r="I46" s="145">
        <f>'[18]ССР_БКТП-63 т'!$H$22</f>
        <v>13970.734018188003</v>
      </c>
      <c r="J46" s="145">
        <f>'[18]ССР_БКТП-63 п'!$H$22</f>
        <v>14285.792305952822</v>
      </c>
      <c r="K46" s="145">
        <f>'[15]ССР_КТПт 100кВА'!$H$22</f>
        <v>824.03733037580662</v>
      </c>
      <c r="L46" s="145">
        <f>'[15]ССР_КТПп 100кВА'!$H$22</f>
        <v>1718.5336188151662</v>
      </c>
      <c r="M46" s="145">
        <f>'[16]ССР_2КТПт 100 кВА'!$H$22</f>
        <v>6651.9444779166561</v>
      </c>
      <c r="N46" s="145">
        <f>'[16]ССР_2КТПп 100 кВА'!$H$22</f>
        <v>3892.9790519601438</v>
      </c>
      <c r="O46" s="145">
        <f>'[17]ССР_БКТП-100'!$H$22</f>
        <v>5362.5663668944062</v>
      </c>
      <c r="P46" s="145">
        <f>'[18]ССР_БКТП-100 т'!$H$22</f>
        <v>9000.0491527502782</v>
      </c>
      <c r="Q46" s="145">
        <f>'[18]ССР_БКТП-100 п'!$H$22</f>
        <v>9496.2659559798649</v>
      </c>
      <c r="R46" s="148">
        <f>'[15]ССР_КТПт 160кВА'!$H$22</f>
        <v>559.75603575401863</v>
      </c>
      <c r="S46" s="148">
        <f>'[15]ССР_КТПп 160кВА'!$H$22</f>
        <v>1123.7051920824376</v>
      </c>
      <c r="T46" s="41">
        <f>'[16]ССР_2КТПт 160 кВА'!$H$22</f>
        <v>4281.5194995053052</v>
      </c>
      <c r="U46" s="41">
        <f>'[16]ССР_2КТПп 160 кВА'!$H$22</f>
        <v>2482.7335877980486</v>
      </c>
      <c r="V46" s="41">
        <f>'[17]ССР_БКТП-160'!$H$22</f>
        <v>3475.6581801164007</v>
      </c>
      <c r="W46" s="41">
        <f>'[18]ССР_БКТП-160 т'!$H$22</f>
        <v>5749.0849212763214</v>
      </c>
      <c r="X46" s="83">
        <f>'[18]ССР_БКТП-160 п'!$H$22</f>
        <v>6121.247523698511</v>
      </c>
    </row>
    <row r="47" spans="1:27" ht="15.75" thickBot="1">
      <c r="A47" s="23"/>
      <c r="B47" s="23"/>
      <c r="C47" s="23"/>
      <c r="D47" s="107"/>
      <c r="E47" s="107"/>
      <c r="F47" s="107"/>
      <c r="G47" s="107"/>
      <c r="H47" s="107"/>
      <c r="I47" s="107"/>
      <c r="J47" s="107"/>
      <c r="K47" s="107"/>
      <c r="L47" s="107"/>
      <c r="M47" s="107"/>
      <c r="N47" s="107"/>
      <c r="O47" s="107"/>
      <c r="P47" s="107"/>
      <c r="Q47" s="107"/>
      <c r="R47" s="107"/>
      <c r="S47" s="107"/>
      <c r="T47" s="107"/>
      <c r="U47" s="107"/>
      <c r="V47" s="107"/>
      <c r="W47" s="107"/>
      <c r="X47" s="107"/>
    </row>
    <row r="48" spans="1:27">
      <c r="A48" s="238" t="s">
        <v>122</v>
      </c>
      <c r="B48" s="239"/>
      <c r="C48" s="239"/>
      <c r="D48" s="239"/>
      <c r="E48" s="239"/>
      <c r="F48" s="239"/>
      <c r="G48" s="240"/>
      <c r="H48" s="238" t="s">
        <v>123</v>
      </c>
      <c r="I48" s="239"/>
      <c r="J48" s="239"/>
      <c r="K48" s="239"/>
      <c r="L48" s="239"/>
      <c r="M48" s="239"/>
      <c r="N48" s="240"/>
      <c r="O48" s="238" t="s">
        <v>124</v>
      </c>
      <c r="P48" s="239"/>
      <c r="Q48" s="239"/>
      <c r="R48" s="239"/>
      <c r="S48" s="239"/>
      <c r="T48" s="239"/>
      <c r="U48" s="240"/>
      <c r="V48" s="7"/>
      <c r="W48" s="7"/>
      <c r="X48" s="7"/>
    </row>
    <row r="49" spans="1:24">
      <c r="A49" s="244" t="s">
        <v>48</v>
      </c>
      <c r="B49" s="245"/>
      <c r="C49" s="245"/>
      <c r="D49" s="246"/>
      <c r="E49" s="242" t="s">
        <v>49</v>
      </c>
      <c r="F49" s="242"/>
      <c r="G49" s="243"/>
      <c r="H49" s="244" t="s">
        <v>48</v>
      </c>
      <c r="I49" s="245"/>
      <c r="J49" s="245"/>
      <c r="K49" s="246"/>
      <c r="L49" s="242" t="s">
        <v>49</v>
      </c>
      <c r="M49" s="242"/>
      <c r="N49" s="243"/>
      <c r="O49" s="244" t="s">
        <v>48</v>
      </c>
      <c r="P49" s="245"/>
      <c r="Q49" s="245"/>
      <c r="R49" s="246"/>
      <c r="S49" s="242" t="s">
        <v>49</v>
      </c>
      <c r="T49" s="242"/>
      <c r="U49" s="243"/>
      <c r="V49" s="7"/>
      <c r="W49" s="7"/>
      <c r="X49" s="7"/>
    </row>
    <row r="50" spans="1:24">
      <c r="A50" s="251" t="s">
        <v>50</v>
      </c>
      <c r="B50" s="242"/>
      <c r="C50" s="252" t="s">
        <v>51</v>
      </c>
      <c r="D50" s="246"/>
      <c r="E50" s="242" t="s">
        <v>50</v>
      </c>
      <c r="F50" s="252" t="s">
        <v>51</v>
      </c>
      <c r="G50" s="253"/>
      <c r="H50" s="251" t="s">
        <v>50</v>
      </c>
      <c r="I50" s="242"/>
      <c r="J50" s="252" t="s">
        <v>51</v>
      </c>
      <c r="K50" s="246"/>
      <c r="L50" s="242" t="s">
        <v>50</v>
      </c>
      <c r="M50" s="252" t="s">
        <v>51</v>
      </c>
      <c r="N50" s="253"/>
      <c r="O50" s="251" t="s">
        <v>50</v>
      </c>
      <c r="P50" s="242"/>
      <c r="Q50" s="252" t="s">
        <v>51</v>
      </c>
      <c r="R50" s="246"/>
      <c r="S50" s="242" t="s">
        <v>50</v>
      </c>
      <c r="T50" s="252" t="s">
        <v>51</v>
      </c>
      <c r="U50" s="253"/>
      <c r="V50" s="7"/>
      <c r="W50" s="7"/>
      <c r="X50" s="7"/>
    </row>
    <row r="51" spans="1:24" ht="15.75" customHeight="1">
      <c r="A51" s="127" t="s">
        <v>52</v>
      </c>
      <c r="B51" s="129" t="s">
        <v>53</v>
      </c>
      <c r="C51" s="52" t="s">
        <v>52</v>
      </c>
      <c r="D51" s="129" t="s">
        <v>53</v>
      </c>
      <c r="E51" s="242"/>
      <c r="F51" s="133" t="s">
        <v>52</v>
      </c>
      <c r="G51" s="134" t="s">
        <v>53</v>
      </c>
      <c r="H51" s="127" t="s">
        <v>52</v>
      </c>
      <c r="I51" s="129" t="s">
        <v>53</v>
      </c>
      <c r="J51" s="52" t="s">
        <v>52</v>
      </c>
      <c r="K51" s="129" t="s">
        <v>53</v>
      </c>
      <c r="L51" s="242"/>
      <c r="M51" s="133" t="s">
        <v>52</v>
      </c>
      <c r="N51" s="134" t="s">
        <v>53</v>
      </c>
      <c r="O51" s="127" t="s">
        <v>52</v>
      </c>
      <c r="P51" s="129" t="s">
        <v>53</v>
      </c>
      <c r="Q51" s="52" t="s">
        <v>52</v>
      </c>
      <c r="R51" s="129" t="s">
        <v>53</v>
      </c>
      <c r="S51" s="242"/>
      <c r="T51" s="133" t="s">
        <v>52</v>
      </c>
      <c r="U51" s="134" t="s">
        <v>53</v>
      </c>
      <c r="V51" s="7"/>
      <c r="W51" s="7"/>
      <c r="X51" s="7"/>
    </row>
    <row r="52" spans="1:24" ht="15" customHeight="1" thickBot="1">
      <c r="A52" s="149">
        <f>'[15]ССР_КТПт 250кВА'!$H$22</f>
        <v>385.71363116247676</v>
      </c>
      <c r="B52" s="150">
        <f>'[15]ССР_КТПп 250кВА'!$H$22</f>
        <v>774.74760489447397</v>
      </c>
      <c r="C52" s="41">
        <f>'[16]ССР_2КТПт 250 кВА'!$H$22</f>
        <v>2819.5671682001298</v>
      </c>
      <c r="D52" s="41">
        <f>'[16]ССР_2КТПп 250 кВА'!$H$22</f>
        <v>1708.041528965852</v>
      </c>
      <c r="E52" s="41">
        <f>'[17]ССР_БКТП-250'!$H$22</f>
        <v>2184.7238910161291</v>
      </c>
      <c r="F52" s="41">
        <f>'[18]ССР_БКТП-250 т'!$H$22</f>
        <v>3758.8090381335792</v>
      </c>
      <c r="G52" s="41">
        <f>'[18]ССР_БКТП-250 п '!$H$22</f>
        <v>4155.782480717251</v>
      </c>
      <c r="H52" s="41">
        <f>'[19]ССР_КТПт 400кВА'!$H$22</f>
        <v>286.58304680355724</v>
      </c>
      <c r="I52" s="41">
        <f>'[19]ССР_КТПп 400кВА'!$H$22</f>
        <v>504.53635328608937</v>
      </c>
      <c r="J52" s="41">
        <f>'[20]ССР_2КТПт 400кВА'!$H$22</f>
        <v>1845.0093299715845</v>
      </c>
      <c r="K52" s="41">
        <f>'[20]ССР_2КТПп 400кВА '!$H$22</f>
        <v>1175.1166456116405</v>
      </c>
      <c r="L52" s="41">
        <f>'[21]ССР_БКТП-400'!$H$22</f>
        <v>1441.5605295302441</v>
      </c>
      <c r="M52" s="41">
        <f>'[22]ССР_2БКТП-400 т'!$H$22</f>
        <v>2461.8423018948793</v>
      </c>
      <c r="N52" s="41">
        <f>'[22]ССР_2БКТП-400 п'!$H$22</f>
        <v>2709.9507035096726</v>
      </c>
      <c r="O52" s="41">
        <f>'[19]ССР_КТПт 630кВА'!$H$22</f>
        <v>266.19777501656165</v>
      </c>
      <c r="P52" s="41">
        <f>'[19]ССР_КТПп 630кВА'!$H$22</f>
        <v>399.10511371015019</v>
      </c>
      <c r="Q52" s="41">
        <f>'[20]ССР_2КТПт 630кВА'!$H$22</f>
        <v>1281.70489593774</v>
      </c>
      <c r="R52" s="41">
        <f>'[20]ССР_2КТПп 630кВА'!$H$22</f>
        <v>872.12912184347658</v>
      </c>
      <c r="S52" s="41">
        <f>'[21]ССР_БКТП-630'!$H$22</f>
        <v>978.28818423883286</v>
      </c>
      <c r="T52" s="41">
        <f>'[22]ССР_2БКТП-630 т'!$H$22</f>
        <v>1752.1094500524646</v>
      </c>
      <c r="U52" s="83">
        <f>'[22]ССР_2БКТП-630 п'!$H$22</f>
        <v>1815.1211076054283</v>
      </c>
      <c r="V52" s="7"/>
      <c r="W52" s="7"/>
      <c r="X52" s="7"/>
    </row>
    <row r="53" spans="1:24" ht="15.75" thickBot="1">
      <c r="A53" s="7"/>
      <c r="B53" s="7"/>
      <c r="C53" s="7"/>
      <c r="D53" s="7"/>
      <c r="E53" s="7"/>
      <c r="F53" s="7"/>
      <c r="G53" s="7"/>
      <c r="H53" s="7"/>
      <c r="I53" s="7"/>
      <c r="J53" s="7"/>
      <c r="K53" s="7"/>
      <c r="L53" s="7"/>
      <c r="M53" s="7"/>
      <c r="N53" s="7"/>
      <c r="O53" s="7"/>
      <c r="P53" s="7"/>
      <c r="Q53" s="7"/>
      <c r="R53" s="7"/>
      <c r="S53" s="7"/>
      <c r="T53" s="7"/>
      <c r="U53" s="7"/>
      <c r="V53" s="7"/>
      <c r="W53" s="7"/>
      <c r="X53" s="7"/>
    </row>
    <row r="54" spans="1:24" ht="15" customHeight="1">
      <c r="A54" s="238" t="s">
        <v>125</v>
      </c>
      <c r="B54" s="239"/>
      <c r="C54" s="239"/>
      <c r="D54" s="239"/>
      <c r="E54" s="239"/>
      <c r="F54" s="239"/>
      <c r="G54" s="240"/>
      <c r="H54" s="256" t="s">
        <v>126</v>
      </c>
      <c r="I54" s="257"/>
      <c r="J54" s="258"/>
      <c r="K54" s="273" t="s">
        <v>127</v>
      </c>
      <c r="L54" s="274"/>
      <c r="M54" s="275"/>
      <c r="N54" s="236" t="s">
        <v>140</v>
      </c>
      <c r="O54" s="237"/>
      <c r="P54" s="190" t="s">
        <v>128</v>
      </c>
      <c r="Q54" s="191"/>
      <c r="R54" s="259" t="s">
        <v>129</v>
      </c>
      <c r="S54" s="191"/>
    </row>
    <row r="55" spans="1:24" ht="15" customHeight="1">
      <c r="A55" s="244" t="s">
        <v>48</v>
      </c>
      <c r="B55" s="245"/>
      <c r="C55" s="245"/>
      <c r="D55" s="246"/>
      <c r="E55" s="242" t="s">
        <v>49</v>
      </c>
      <c r="F55" s="242"/>
      <c r="G55" s="243"/>
      <c r="H55" s="246" t="s">
        <v>49</v>
      </c>
      <c r="I55" s="242"/>
      <c r="J55" s="252"/>
      <c r="K55" s="276" t="s">
        <v>130</v>
      </c>
      <c r="L55" s="277"/>
      <c r="M55" s="278"/>
      <c r="N55" s="263" t="s">
        <v>130</v>
      </c>
      <c r="O55" s="264"/>
      <c r="P55" s="192"/>
      <c r="Q55" s="193"/>
      <c r="R55" s="260"/>
      <c r="S55" s="193"/>
    </row>
    <row r="56" spans="1:24" ht="15" customHeight="1">
      <c r="A56" s="251" t="s">
        <v>50</v>
      </c>
      <c r="B56" s="242"/>
      <c r="C56" s="252" t="s">
        <v>51</v>
      </c>
      <c r="D56" s="246"/>
      <c r="E56" s="242" t="s">
        <v>50</v>
      </c>
      <c r="F56" s="252" t="s">
        <v>51</v>
      </c>
      <c r="G56" s="253"/>
      <c r="H56" s="246" t="s">
        <v>50</v>
      </c>
      <c r="I56" s="242" t="s">
        <v>51</v>
      </c>
      <c r="J56" s="252"/>
      <c r="K56" s="251" t="s">
        <v>50</v>
      </c>
      <c r="L56" s="244" t="s">
        <v>51</v>
      </c>
      <c r="M56" s="253"/>
      <c r="N56" s="246" t="s">
        <v>50</v>
      </c>
      <c r="O56" s="188" t="s">
        <v>51</v>
      </c>
      <c r="P56" s="192"/>
      <c r="Q56" s="193"/>
      <c r="R56" s="260"/>
      <c r="S56" s="193"/>
    </row>
    <row r="57" spans="1:24" ht="30">
      <c r="A57" s="128" t="s">
        <v>52</v>
      </c>
      <c r="B57" s="135" t="s">
        <v>53</v>
      </c>
      <c r="C57" s="101" t="s">
        <v>52</v>
      </c>
      <c r="D57" s="135" t="s">
        <v>53</v>
      </c>
      <c r="E57" s="261"/>
      <c r="F57" s="136" t="s">
        <v>52</v>
      </c>
      <c r="G57" s="91" t="s">
        <v>53</v>
      </c>
      <c r="H57" s="262"/>
      <c r="I57" s="135" t="s">
        <v>52</v>
      </c>
      <c r="J57" s="90" t="s">
        <v>53</v>
      </c>
      <c r="K57" s="272"/>
      <c r="L57" s="128" t="s">
        <v>52</v>
      </c>
      <c r="M57" s="91" t="s">
        <v>53</v>
      </c>
      <c r="N57" s="262"/>
      <c r="O57" s="189"/>
      <c r="P57" s="194"/>
      <c r="Q57" s="195"/>
      <c r="R57" s="260"/>
      <c r="S57" s="193"/>
    </row>
    <row r="58" spans="1:24" ht="15.75" thickBot="1">
      <c r="A58" s="82">
        <f>'[19]ССР_КТПт 1000кВА'!$H$22</f>
        <v>248.65740753930885</v>
      </c>
      <c r="B58" s="41">
        <f>'[19]ССР_КТПп 1000кВА'!$H$22</f>
        <v>307.01250359910847</v>
      </c>
      <c r="C58" s="41">
        <f>'[20]ССР_2КТПт 1000кВА '!$H$22</f>
        <v>966.26346147424465</v>
      </c>
      <c r="D58" s="41">
        <f>'[20]ССР_2КТПп 1000кВА'!$H$22</f>
        <v>608.98736314894097</v>
      </c>
      <c r="E58" s="41">
        <f>'[21]ССР_БКТП-1000'!$H$22</f>
        <v>685.79190852260706</v>
      </c>
      <c r="F58" s="41">
        <f>'[22]ССР_2БКТП-1000 т'!$H$22</f>
        <v>1145.5635212535906</v>
      </c>
      <c r="G58" s="41">
        <f>'[22]ССР_2БКТП-1000 п'!$H$22</f>
        <v>1302.315674824888</v>
      </c>
      <c r="H58" s="41">
        <f>'[21]ССР_БКТП-1250'!$H$22</f>
        <v>572.45193337310593</v>
      </c>
      <c r="I58" s="41">
        <f>'[22]ССР_2БКТП-1250 т'!$H$22</f>
        <v>1121.2472283766449</v>
      </c>
      <c r="J58" s="151">
        <f>'[22]ССР_2БКТП-1250 п'!$H$22</f>
        <v>1168.8840414866852</v>
      </c>
      <c r="K58" s="82">
        <f>'[21]ССР_БКТП-1600'!$H$22</f>
        <v>493.51309952728133</v>
      </c>
      <c r="L58" s="41">
        <f>'[22]ССР_2БКТП-1600 т'!$H$22</f>
        <v>987.623177895911</v>
      </c>
      <c r="M58" s="41">
        <f>'[22]ССР_2БКТП-1600 п'!$H$22</f>
        <v>1037.2448582188697</v>
      </c>
      <c r="N58" s="41">
        <f>'[22]ССР_БКТП-2500 п  (2)'!$H$22</f>
        <v>389.65811546914023</v>
      </c>
      <c r="O58" s="41">
        <f>'[22]ССР_2БКТП-2500 п '!$H$22</f>
        <v>897.92115262812979</v>
      </c>
      <c r="P58" s="196">
        <f>'[23]ССР_РП 6 кВ'!$H$22</f>
        <v>702.271773295407</v>
      </c>
      <c r="Q58" s="197"/>
      <c r="R58" s="279">
        <f>'[24]ССР_РП 10 кВ'!$H$22/11000</f>
        <v>493.52840470952373</v>
      </c>
      <c r="S58" s="280"/>
    </row>
    <row r="59" spans="1:24">
      <c r="A59" s="87"/>
      <c r="B59" s="87"/>
      <c r="C59" s="87"/>
      <c r="D59" s="88"/>
      <c r="E59" s="87"/>
      <c r="F59" s="87"/>
      <c r="G59" s="87"/>
      <c r="H59" s="87"/>
      <c r="I59" s="87"/>
      <c r="J59" s="87"/>
      <c r="K59" s="87"/>
      <c r="L59" s="87"/>
      <c r="M59" s="87"/>
      <c r="N59" s="87"/>
      <c r="O59" s="87"/>
      <c r="P59" s="87"/>
      <c r="Q59" s="87"/>
      <c r="R59" s="87"/>
      <c r="S59" s="87"/>
      <c r="T59" s="87"/>
      <c r="U59" s="87"/>
      <c r="V59" s="87"/>
      <c r="W59" s="87"/>
      <c r="X59" s="87"/>
    </row>
    <row r="60" spans="1:24" ht="15.75">
      <c r="A60" s="14" t="s">
        <v>21</v>
      </c>
      <c r="R60" s="4"/>
      <c r="S60" s="4"/>
    </row>
    <row r="61" spans="1:24" ht="15.75">
      <c r="A61" s="265" t="s">
        <v>142</v>
      </c>
      <c r="B61" s="265"/>
      <c r="C61" s="265"/>
      <c r="D61" s="265"/>
      <c r="E61" s="265"/>
      <c r="F61" s="265"/>
      <c r="G61" s="265"/>
      <c r="H61" s="265"/>
      <c r="I61" s="265"/>
      <c r="J61" s="265"/>
      <c r="K61" s="265"/>
      <c r="L61" s="265"/>
      <c r="M61" s="265"/>
      <c r="N61" s="265"/>
      <c r="O61" s="265"/>
      <c r="P61" s="265"/>
      <c r="Q61" s="265"/>
      <c r="R61" s="265"/>
      <c r="S61" s="19"/>
      <c r="T61" s="19"/>
      <c r="U61" s="19"/>
      <c r="V61" s="19"/>
      <c r="W61" s="19"/>
      <c r="X61" s="19"/>
    </row>
    <row r="62" spans="1:24">
      <c r="D62" s="4"/>
    </row>
    <row r="63" spans="1:24">
      <c r="D63" s="4"/>
    </row>
  </sheetData>
  <mergeCells count="105">
    <mergeCell ref="A61:R61"/>
    <mergeCell ref="A20:B21"/>
    <mergeCell ref="A22:B22"/>
    <mergeCell ref="A25:B26"/>
    <mergeCell ref="A27:B27"/>
    <mergeCell ref="A31:B32"/>
    <mergeCell ref="A33:B33"/>
    <mergeCell ref="A36:B37"/>
    <mergeCell ref="A38:B38"/>
    <mergeCell ref="K56:K57"/>
    <mergeCell ref="K54:M54"/>
    <mergeCell ref="K55:M55"/>
    <mergeCell ref="L56:M56"/>
    <mergeCell ref="I56:J56"/>
    <mergeCell ref="R58:S58"/>
    <mergeCell ref="S50:S51"/>
    <mergeCell ref="A48:G48"/>
    <mergeCell ref="H48:N48"/>
    <mergeCell ref="O48:U48"/>
    <mergeCell ref="A49:D49"/>
    <mergeCell ref="E49:G49"/>
    <mergeCell ref="H49:K49"/>
    <mergeCell ref="L49:N49"/>
    <mergeCell ref="O49:R49"/>
    <mergeCell ref="T50:U50"/>
    <mergeCell ref="A54:G54"/>
    <mergeCell ref="H54:J54"/>
    <mergeCell ref="R54:S57"/>
    <mergeCell ref="A55:D55"/>
    <mergeCell ref="E55:G55"/>
    <mergeCell ref="H55:J55"/>
    <mergeCell ref="A56:B56"/>
    <mergeCell ref="C56:D56"/>
    <mergeCell ref="E56:E57"/>
    <mergeCell ref="F56:G56"/>
    <mergeCell ref="H56:H57"/>
    <mergeCell ref="J50:K50"/>
    <mergeCell ref="L50:L51"/>
    <mergeCell ref="M50:N50"/>
    <mergeCell ref="O50:P50"/>
    <mergeCell ref="Q50:R50"/>
    <mergeCell ref="A50:B50"/>
    <mergeCell ref="C50:D50"/>
    <mergeCell ref="E50:E51"/>
    <mergeCell ref="F50:G50"/>
    <mergeCell ref="H50:I50"/>
    <mergeCell ref="N55:O55"/>
    <mergeCell ref="N56:N57"/>
    <mergeCell ref="A43:C43"/>
    <mergeCell ref="F44:G44"/>
    <mergeCell ref="D43:G43"/>
    <mergeCell ref="H43:J43"/>
    <mergeCell ref="K43:N43"/>
    <mergeCell ref="O43:Q43"/>
    <mergeCell ref="H44:H45"/>
    <mergeCell ref="K44:L44"/>
    <mergeCell ref="O44:O45"/>
    <mergeCell ref="O25:W25"/>
    <mergeCell ref="A15:G15"/>
    <mergeCell ref="N54:O54"/>
    <mergeCell ref="O36:W36"/>
    <mergeCell ref="A41:T41"/>
    <mergeCell ref="D42:J42"/>
    <mergeCell ref="K42:Q42"/>
    <mergeCell ref="R42:X42"/>
    <mergeCell ref="C36:H36"/>
    <mergeCell ref="I36:N36"/>
    <mergeCell ref="C31:K31"/>
    <mergeCell ref="L31:T31"/>
    <mergeCell ref="S49:U49"/>
    <mergeCell ref="R43:U43"/>
    <mergeCell ref="V43:X43"/>
    <mergeCell ref="A44:C45"/>
    <mergeCell ref="D44:E44"/>
    <mergeCell ref="I44:J44"/>
    <mergeCell ref="M44:N44"/>
    <mergeCell ref="P44:Q44"/>
    <mergeCell ref="R44:S44"/>
    <mergeCell ref="T44:U44"/>
    <mergeCell ref="V44:V45"/>
    <mergeCell ref="W44:X44"/>
    <mergeCell ref="N1:X3"/>
    <mergeCell ref="O56:O57"/>
    <mergeCell ref="P54:Q57"/>
    <mergeCell ref="P58:Q58"/>
    <mergeCell ref="A14:S14"/>
    <mergeCell ref="A19:S19"/>
    <mergeCell ref="A4:M4"/>
    <mergeCell ref="Q7:R7"/>
    <mergeCell ref="A8:J8"/>
    <mergeCell ref="A9:J9"/>
    <mergeCell ref="A10:J10"/>
    <mergeCell ref="A11:J11"/>
    <mergeCell ref="A12:J12"/>
    <mergeCell ref="K5:L5"/>
    <mergeCell ref="M5:N5"/>
    <mergeCell ref="K6:N6"/>
    <mergeCell ref="A5:J7"/>
    <mergeCell ref="A30:S30"/>
    <mergeCell ref="H15:M15"/>
    <mergeCell ref="N15:S15"/>
    <mergeCell ref="C20:K20"/>
    <mergeCell ref="L20:T20"/>
    <mergeCell ref="C25:H25"/>
    <mergeCell ref="I25:N25"/>
  </mergeCells>
  <printOptions horizontalCentered="1" verticalCentered="1"/>
  <pageMargins left="0" right="0" top="0.19685039370078741" bottom="0.19685039370078741"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sheetPr>
    <tabColor rgb="FFFF0000"/>
  </sheetPr>
  <dimension ref="A1:AA25"/>
  <sheetViews>
    <sheetView tabSelected="1" view="pageBreakPreview" zoomScale="70" zoomScaleSheetLayoutView="70" workbookViewId="0">
      <selection activeCell="A5" sqref="A5:J7"/>
    </sheetView>
  </sheetViews>
  <sheetFormatPr defaultRowHeight="15" outlineLevelRow="1"/>
  <cols>
    <col min="1" max="30" width="14.7109375" customWidth="1"/>
  </cols>
  <sheetData>
    <row r="1" spans="1:27" ht="21.75" customHeight="1" outlineLevel="1">
      <c r="A1" s="7"/>
      <c r="B1" s="7"/>
      <c r="C1" s="7"/>
      <c r="D1" s="7"/>
      <c r="E1" s="7"/>
      <c r="F1" s="7"/>
      <c r="G1" s="286" t="s">
        <v>162</v>
      </c>
      <c r="H1" s="286"/>
      <c r="I1" s="286"/>
      <c r="J1" s="286"/>
      <c r="K1" s="286"/>
      <c r="L1" s="286"/>
      <c r="M1" s="286"/>
      <c r="N1" s="286"/>
      <c r="O1" s="72"/>
      <c r="P1" s="72"/>
      <c r="Q1" s="72"/>
      <c r="R1" s="72"/>
      <c r="S1" s="72"/>
    </row>
    <row r="2" spans="1:27" ht="18.75" customHeight="1" outlineLevel="1">
      <c r="A2" s="7"/>
      <c r="B2" s="7"/>
      <c r="C2" s="7"/>
      <c r="D2" s="7"/>
      <c r="E2" s="7"/>
      <c r="F2" s="7"/>
      <c r="G2" s="286"/>
      <c r="H2" s="286"/>
      <c r="I2" s="286"/>
      <c r="J2" s="286"/>
      <c r="K2" s="286"/>
      <c r="L2" s="286"/>
      <c r="M2" s="286"/>
      <c r="N2" s="286"/>
      <c r="O2" s="72"/>
      <c r="P2" s="72"/>
      <c r="Q2" s="72"/>
      <c r="R2" s="72"/>
      <c r="S2" s="72"/>
    </row>
    <row r="3" spans="1:27" ht="117" customHeight="1" outlineLevel="1">
      <c r="A3" s="7"/>
      <c r="B3" s="7"/>
      <c r="C3" s="7"/>
      <c r="D3" s="7"/>
      <c r="E3" s="7"/>
      <c r="F3" s="7"/>
      <c r="G3" s="286"/>
      <c r="H3" s="286"/>
      <c r="I3" s="286"/>
      <c r="J3" s="286"/>
      <c r="K3" s="286"/>
      <c r="L3" s="286"/>
      <c r="M3" s="286"/>
      <c r="N3" s="286"/>
      <c r="O3" s="72"/>
      <c r="P3" s="72"/>
      <c r="Q3" s="72"/>
      <c r="R3" s="72"/>
      <c r="S3" s="72"/>
    </row>
    <row r="4" spans="1:27" ht="33" customHeight="1" thickBot="1">
      <c r="A4" s="199" t="s">
        <v>149</v>
      </c>
      <c r="B4" s="199"/>
      <c r="C4" s="199"/>
      <c r="D4" s="199"/>
      <c r="E4" s="199"/>
      <c r="F4" s="199"/>
      <c r="G4" s="199"/>
      <c r="H4" s="199"/>
      <c r="I4" s="199"/>
      <c r="J4" s="199"/>
      <c r="K4" s="200"/>
      <c r="L4" s="200"/>
      <c r="M4" s="200"/>
      <c r="N4" s="8"/>
      <c r="O4" s="8"/>
      <c r="P4" s="7"/>
      <c r="Q4" s="7"/>
      <c r="R4" s="7"/>
      <c r="S4" s="7"/>
      <c r="T4" s="7"/>
      <c r="U4" s="7"/>
      <c r="W4" s="22"/>
      <c r="X4" s="22"/>
    </row>
    <row r="5" spans="1:27" ht="39" customHeight="1" thickBot="1">
      <c r="A5" s="283" t="s">
        <v>0</v>
      </c>
      <c r="B5" s="215"/>
      <c r="C5" s="215"/>
      <c r="D5" s="215"/>
      <c r="E5" s="215"/>
      <c r="F5" s="215"/>
      <c r="G5" s="215"/>
      <c r="H5" s="215"/>
      <c r="I5" s="215"/>
      <c r="J5" s="216"/>
      <c r="K5" s="208" t="s">
        <v>24</v>
      </c>
      <c r="L5" s="209"/>
      <c r="M5" s="209" t="s">
        <v>25</v>
      </c>
      <c r="N5" s="210"/>
      <c r="O5" s="57"/>
      <c r="P5" s="57"/>
      <c r="Q5" s="57"/>
      <c r="R5" s="57"/>
      <c r="S5" s="57"/>
      <c r="T5" s="8"/>
      <c r="U5" s="7"/>
    </row>
    <row r="6" spans="1:27" ht="15.75" customHeight="1" thickBot="1">
      <c r="A6" s="284"/>
      <c r="B6" s="218"/>
      <c r="C6" s="218"/>
      <c r="D6" s="218"/>
      <c r="E6" s="218"/>
      <c r="F6" s="218"/>
      <c r="G6" s="218"/>
      <c r="H6" s="218"/>
      <c r="I6" s="218"/>
      <c r="J6" s="219"/>
      <c r="K6" s="211" t="s">
        <v>132</v>
      </c>
      <c r="L6" s="212"/>
      <c r="M6" s="212"/>
      <c r="N6" s="213"/>
      <c r="O6" s="53"/>
      <c r="P6" s="53"/>
      <c r="Q6" s="53"/>
      <c r="R6" s="53"/>
      <c r="S6" s="53"/>
      <c r="T6" s="53"/>
      <c r="V6" s="32"/>
      <c r="W6" s="32"/>
      <c r="X6" s="32"/>
    </row>
    <row r="7" spans="1:27" ht="15.75" thickBot="1">
      <c r="A7" s="284"/>
      <c r="B7" s="218"/>
      <c r="C7" s="218"/>
      <c r="D7" s="218"/>
      <c r="E7" s="218"/>
      <c r="F7" s="218"/>
      <c r="G7" s="218"/>
      <c r="H7" s="218"/>
      <c r="I7" s="218"/>
      <c r="J7" s="219"/>
      <c r="K7" s="79">
        <v>0.4</v>
      </c>
      <c r="L7" s="75" t="s">
        <v>143</v>
      </c>
      <c r="M7" s="77">
        <v>0.4</v>
      </c>
      <c r="N7" s="75" t="s">
        <v>143</v>
      </c>
      <c r="O7" s="58"/>
      <c r="P7" s="81"/>
      <c r="Q7" s="59"/>
      <c r="R7" s="59"/>
      <c r="S7" s="59"/>
      <c r="T7" s="54"/>
      <c r="V7" s="32"/>
      <c r="W7" s="32"/>
      <c r="X7" s="32"/>
    </row>
    <row r="8" spans="1:27" ht="41.25" customHeight="1">
      <c r="A8" s="202" t="s">
        <v>139</v>
      </c>
      <c r="B8" s="203"/>
      <c r="C8" s="203"/>
      <c r="D8" s="203"/>
      <c r="E8" s="203"/>
      <c r="F8" s="203"/>
      <c r="G8" s="203"/>
      <c r="H8" s="203"/>
      <c r="I8" s="203"/>
      <c r="J8" s="281"/>
      <c r="K8" s="39">
        <f>SUM(K9:K12)+0.01</f>
        <v>102.05458005054867</v>
      </c>
      <c r="L8" s="39">
        <f t="shared" ref="L8:N8" si="0">SUM(L9:L12)</f>
        <v>90.209875210144631</v>
      </c>
      <c r="M8" s="39">
        <f t="shared" si="0"/>
        <v>100.35791338388199</v>
      </c>
      <c r="N8" s="140">
        <f t="shared" si="0"/>
        <v>88.523208543477963</v>
      </c>
      <c r="O8" s="23"/>
      <c r="P8" s="23"/>
      <c r="Q8" s="23"/>
      <c r="R8" s="23"/>
      <c r="S8" s="60"/>
      <c r="T8" s="46"/>
      <c r="V8" s="32"/>
      <c r="W8" s="32"/>
      <c r="X8" s="32"/>
    </row>
    <row r="9" spans="1:27" ht="20.100000000000001" customHeight="1">
      <c r="A9" s="204" t="s">
        <v>54</v>
      </c>
      <c r="B9" s="205"/>
      <c r="C9" s="205"/>
      <c r="D9" s="205"/>
      <c r="E9" s="205"/>
      <c r="F9" s="205"/>
      <c r="G9" s="205"/>
      <c r="H9" s="205"/>
      <c r="I9" s="205"/>
      <c r="J9" s="282"/>
      <c r="K9" s="116">
        <f>'[2]Лист1 (2)'!G72</f>
        <v>37.81432762091567</v>
      </c>
      <c r="L9" s="117">
        <f>'[2]Лист1 (2)'!J72</f>
        <v>32.422488387921298</v>
      </c>
      <c r="M9" s="118">
        <f>'[2]Лист1 (2)'!K72</f>
        <v>36.549327620915669</v>
      </c>
      <c r="N9" s="117">
        <f>'[2]Лист1 (2)'!L72</f>
        <v>31.157488387921301</v>
      </c>
      <c r="O9" s="76"/>
      <c r="P9" s="76"/>
      <c r="Q9" s="76"/>
      <c r="R9" s="76"/>
      <c r="S9" s="56"/>
      <c r="T9" s="56"/>
      <c r="U9" s="6"/>
      <c r="V9" s="32"/>
      <c r="W9" s="32"/>
      <c r="X9" s="32"/>
    </row>
    <row r="10" spans="1:27" ht="20.100000000000001" customHeight="1">
      <c r="A10" s="204" t="s">
        <v>55</v>
      </c>
      <c r="B10" s="205"/>
      <c r="C10" s="205"/>
      <c r="D10" s="205"/>
      <c r="E10" s="205"/>
      <c r="F10" s="205"/>
      <c r="G10" s="205"/>
      <c r="H10" s="205"/>
      <c r="I10" s="205"/>
      <c r="J10" s="282"/>
      <c r="K10" s="116">
        <f>'[2]Лист1 (2)'!G73</f>
        <v>22.718797439318891</v>
      </c>
      <c r="L10" s="117">
        <f>'[2]Лист1 (2)'!J73</f>
        <v>20.606093797556913</v>
      </c>
      <c r="M10" s="118">
        <f>'[2]Лист1 (2)'!K73</f>
        <v>22.297130772652224</v>
      </c>
      <c r="N10" s="117">
        <f>'[2]Лист1 (2)'!L73</f>
        <v>20.184427130890246</v>
      </c>
      <c r="O10" s="76"/>
      <c r="P10" s="76"/>
      <c r="Q10" s="76"/>
      <c r="R10" s="76"/>
      <c r="S10" s="56"/>
      <c r="T10" s="56"/>
      <c r="U10" s="6"/>
      <c r="V10" s="32"/>
      <c r="W10" s="32"/>
      <c r="X10" s="32"/>
    </row>
    <row r="11" spans="1:27" ht="20.100000000000001" customHeight="1">
      <c r="A11" s="204" t="s">
        <v>56</v>
      </c>
      <c r="B11" s="205"/>
      <c r="C11" s="205"/>
      <c r="D11" s="205"/>
      <c r="E11" s="205"/>
      <c r="F11" s="205"/>
      <c r="G11" s="205"/>
      <c r="H11" s="205"/>
      <c r="I11" s="205"/>
      <c r="J11" s="282"/>
      <c r="K11" s="116">
        <f>'[2]Лист1 (2)'!G74</f>
        <v>7.0257924914604466</v>
      </c>
      <c r="L11" s="117">
        <f>'[2]Лист1 (2)'!J74</f>
        <v>5.8367525403716582</v>
      </c>
      <c r="M11" s="118">
        <f>'[2]Лист1 (2)'!K74</f>
        <v>7.0257924914604466</v>
      </c>
      <c r="N11" s="117">
        <f>'[2]Лист1 (2)'!L74</f>
        <v>5.8367525403716582</v>
      </c>
      <c r="O11" s="76"/>
      <c r="P11" s="76"/>
      <c r="Q11" s="76"/>
      <c r="R11" s="76"/>
      <c r="S11" s="56"/>
      <c r="T11" s="56"/>
      <c r="U11" s="6"/>
      <c r="V11" s="32"/>
      <c r="W11" s="32"/>
      <c r="X11" s="32"/>
    </row>
    <row r="12" spans="1:27" ht="20.100000000000001" customHeight="1" thickBot="1">
      <c r="A12" s="206" t="s">
        <v>57</v>
      </c>
      <c r="B12" s="207"/>
      <c r="C12" s="207"/>
      <c r="D12" s="207"/>
      <c r="E12" s="207"/>
      <c r="F12" s="207"/>
      <c r="G12" s="207"/>
      <c r="H12" s="207"/>
      <c r="I12" s="207"/>
      <c r="J12" s="285"/>
      <c r="K12" s="119">
        <f>'[2]Лист1 (2)'!G75</f>
        <v>34.48566249885365</v>
      </c>
      <c r="L12" s="120">
        <f>'[2]Лист1 (2)'!J75</f>
        <v>31.344540484294765</v>
      </c>
      <c r="M12" s="121">
        <f>'[2]Лист1 (2)'!K75</f>
        <v>34.48566249885365</v>
      </c>
      <c r="N12" s="120">
        <f>'[2]Лист1 (2)'!L75</f>
        <v>31.344540484294765</v>
      </c>
      <c r="O12" s="76"/>
      <c r="P12" s="76"/>
      <c r="Q12" s="76"/>
      <c r="R12" s="76"/>
      <c r="S12" s="56"/>
      <c r="T12" s="56"/>
      <c r="U12" s="6"/>
      <c r="V12" s="32"/>
      <c r="W12" s="32"/>
      <c r="X12" s="32"/>
    </row>
    <row r="13" spans="1:27" ht="9.75" customHeight="1">
      <c r="A13" s="9"/>
      <c r="B13" s="9"/>
      <c r="C13" s="9"/>
      <c r="D13" s="9"/>
      <c r="E13" s="9"/>
      <c r="F13" s="9"/>
      <c r="G13" s="9"/>
      <c r="H13" s="9"/>
      <c r="I13" s="9"/>
      <c r="J13" s="9"/>
      <c r="K13" s="10"/>
      <c r="L13" s="10"/>
      <c r="M13" s="85"/>
      <c r="N13" s="85"/>
      <c r="O13" s="6"/>
      <c r="P13" s="6"/>
      <c r="Q13" s="86"/>
      <c r="R13" s="86"/>
      <c r="S13" s="7"/>
      <c r="T13" s="7"/>
      <c r="U13" s="6"/>
      <c r="V13" s="33"/>
      <c r="W13" s="33"/>
      <c r="X13" s="33"/>
    </row>
    <row r="14" spans="1:27" s="2" customFormat="1" ht="17.25" customHeight="1">
      <c r="A14" s="198"/>
      <c r="B14" s="198"/>
      <c r="C14" s="198"/>
      <c r="D14" s="198"/>
      <c r="E14" s="198"/>
      <c r="F14" s="198"/>
      <c r="G14" s="198"/>
      <c r="H14" s="198"/>
      <c r="I14" s="198"/>
      <c r="J14" s="198"/>
      <c r="K14" s="198"/>
      <c r="L14" s="198"/>
      <c r="M14" s="198"/>
      <c r="N14" s="198"/>
      <c r="O14" s="198"/>
      <c r="P14" s="198"/>
      <c r="Q14" s="198"/>
      <c r="R14" s="198"/>
      <c r="S14" s="198"/>
      <c r="T14" s="84"/>
      <c r="U14" s="6"/>
      <c r="V14" s="33"/>
      <c r="W14" s="33"/>
      <c r="X14" s="33"/>
      <c r="Y14" s="28"/>
      <c r="Z14" s="28"/>
      <c r="AA14" s="28"/>
    </row>
    <row r="15" spans="1:27">
      <c r="D15" s="4"/>
    </row>
    <row r="16" spans="1:27" s="108" customFormat="1" ht="15.75">
      <c r="A16" s="65" t="s">
        <v>21</v>
      </c>
      <c r="R16" s="109"/>
      <c r="S16" s="109"/>
    </row>
    <row r="17" spans="1:26" ht="15.75" customHeight="1">
      <c r="A17" s="265" t="s">
        <v>142</v>
      </c>
      <c r="B17" s="265"/>
      <c r="C17" s="265"/>
      <c r="D17" s="265"/>
      <c r="E17" s="265"/>
      <c r="F17" s="265"/>
      <c r="G17" s="265"/>
      <c r="H17" s="265"/>
      <c r="I17" s="265"/>
      <c r="J17" s="265"/>
      <c r="K17" s="265"/>
      <c r="L17" s="265"/>
      <c r="M17" s="265"/>
      <c r="N17" s="265"/>
      <c r="O17" s="186"/>
      <c r="P17" s="186"/>
      <c r="Q17" s="186"/>
      <c r="R17" s="186"/>
      <c r="S17" s="19"/>
      <c r="T17" s="19"/>
      <c r="U17" s="19"/>
      <c r="V17" s="19"/>
      <c r="W17" s="19"/>
      <c r="X17" s="19"/>
    </row>
    <row r="18" spans="1:26">
      <c r="A18" s="265"/>
      <c r="B18" s="265"/>
      <c r="C18" s="265"/>
      <c r="D18" s="265"/>
      <c r="E18" s="265"/>
      <c r="F18" s="265"/>
      <c r="G18" s="265"/>
      <c r="H18" s="265"/>
      <c r="I18" s="265"/>
      <c r="J18" s="265"/>
      <c r="K18" s="265"/>
      <c r="L18" s="265"/>
      <c r="M18" s="265"/>
      <c r="N18" s="265"/>
    </row>
    <row r="19" spans="1:26">
      <c r="D19" s="4"/>
    </row>
    <row r="21" spans="1:26">
      <c r="S21" s="287"/>
      <c r="T21" s="287"/>
      <c r="U21" s="287"/>
      <c r="V21" s="287"/>
      <c r="W21" s="260"/>
      <c r="X21" s="260"/>
      <c r="Y21" s="260"/>
      <c r="Z21" s="260"/>
    </row>
    <row r="22" spans="1:26">
      <c r="S22" s="289"/>
      <c r="T22" s="290"/>
      <c r="U22" s="289"/>
      <c r="V22" s="290"/>
      <c r="W22" s="260"/>
      <c r="X22" s="260"/>
      <c r="Y22" s="260"/>
      <c r="Z22" s="260"/>
    </row>
    <row r="23" spans="1:26">
      <c r="S23" s="291"/>
      <c r="T23" s="291"/>
      <c r="U23" s="291"/>
      <c r="V23" s="291"/>
      <c r="W23" s="260"/>
      <c r="X23" s="260"/>
      <c r="Y23" s="260"/>
      <c r="Z23" s="260"/>
    </row>
    <row r="24" spans="1:26">
      <c r="S24" s="47"/>
      <c r="T24" s="47"/>
      <c r="U24" s="291"/>
      <c r="V24" s="291"/>
      <c r="W24" s="260"/>
      <c r="X24" s="260"/>
      <c r="Y24" s="260"/>
      <c r="Z24" s="260"/>
    </row>
    <row r="25" spans="1:26">
      <c r="S25" s="107"/>
      <c r="T25" s="107"/>
      <c r="U25" s="107"/>
      <c r="V25" s="107"/>
      <c r="W25" s="288"/>
      <c r="X25" s="288"/>
      <c r="Y25" s="288"/>
      <c r="Z25" s="288"/>
    </row>
  </sheetData>
  <mergeCells count="24">
    <mergeCell ref="Y25:Z25"/>
    <mergeCell ref="U22:V22"/>
    <mergeCell ref="S23:T23"/>
    <mergeCell ref="U23:U24"/>
    <mergeCell ref="V23:V24"/>
    <mergeCell ref="S22:T22"/>
    <mergeCell ref="Y21:Z24"/>
    <mergeCell ref="G1:N3"/>
    <mergeCell ref="S21:T21"/>
    <mergeCell ref="W21:X24"/>
    <mergeCell ref="U21:V21"/>
    <mergeCell ref="W25:X25"/>
    <mergeCell ref="A17:N18"/>
    <mergeCell ref="A4:M4"/>
    <mergeCell ref="A8:J8"/>
    <mergeCell ref="A9:J9"/>
    <mergeCell ref="K5:L5"/>
    <mergeCell ref="M5:N5"/>
    <mergeCell ref="K6:N6"/>
    <mergeCell ref="A5:J7"/>
    <mergeCell ref="A14:S14"/>
    <mergeCell ref="A10:J10"/>
    <mergeCell ref="A11:J11"/>
    <mergeCell ref="A12:J12"/>
  </mergeCells>
  <printOptions horizontalCentered="1" verticalCentered="1"/>
  <pageMargins left="0" right="0" top="0.19685039370078741" bottom="0.19685039370078741" header="0.31496062992125984" footer="0.31496062992125984"/>
  <pageSetup paperSize="9" scale="65" orientation="landscape" r:id="rId1"/>
  <colBreaks count="1" manualBreakCount="1">
    <brk id="18" max="18" man="1"/>
  </colBreaks>
</worksheet>
</file>

<file path=xl/worksheets/sheet3.xml><?xml version="1.0" encoding="utf-8"?>
<worksheet xmlns="http://schemas.openxmlformats.org/spreadsheetml/2006/main" xmlns:r="http://schemas.openxmlformats.org/officeDocument/2006/relationships">
  <sheetPr>
    <tabColor rgb="FFFF0000"/>
  </sheetPr>
  <dimension ref="A2:J31"/>
  <sheetViews>
    <sheetView workbookViewId="0">
      <selection activeCell="B3" sqref="B3"/>
    </sheetView>
  </sheetViews>
  <sheetFormatPr defaultRowHeight="15"/>
  <cols>
    <col min="1" max="1" width="5.5703125" style="1" customWidth="1"/>
    <col min="2" max="2" width="66.28515625" style="1" customWidth="1"/>
    <col min="3" max="10" width="12.7109375" style="1" customWidth="1"/>
    <col min="11" max="16384" width="9.140625" style="1"/>
  </cols>
  <sheetData>
    <row r="2" spans="1:10" ht="25.5" customHeight="1">
      <c r="B2" s="1" t="s">
        <v>159</v>
      </c>
    </row>
    <row r="3" spans="1:10" ht="9.75" customHeight="1"/>
    <row r="4" spans="1:10" ht="25.5" customHeight="1">
      <c r="A4" s="309" t="s">
        <v>147</v>
      </c>
      <c r="B4" s="309"/>
      <c r="C4" s="309"/>
      <c r="D4" s="309"/>
      <c r="E4" s="309"/>
      <c r="F4" s="309"/>
      <c r="G4" s="309"/>
      <c r="H4" s="309"/>
      <c r="I4" s="309"/>
      <c r="J4" s="309"/>
    </row>
    <row r="5" spans="1:10">
      <c r="A5" s="309"/>
      <c r="B5" s="309"/>
      <c r="C5" s="309"/>
      <c r="D5" s="309"/>
      <c r="E5" s="309"/>
      <c r="F5" s="309"/>
      <c r="G5" s="309"/>
      <c r="H5" s="309"/>
      <c r="I5" s="309"/>
      <c r="J5" s="309"/>
    </row>
    <row r="6" spans="1:10" ht="9.75" customHeight="1">
      <c r="A6" s="309"/>
      <c r="B6" s="309"/>
      <c r="C6" s="309"/>
      <c r="D6" s="309"/>
      <c r="E6" s="309"/>
      <c r="F6" s="309"/>
      <c r="G6" s="309"/>
      <c r="H6" s="309"/>
      <c r="I6" s="309"/>
      <c r="J6" s="309"/>
    </row>
    <row r="7" spans="1:10" ht="15.75" thickBot="1">
      <c r="A7" s="308" t="s">
        <v>154</v>
      </c>
      <c r="B7" s="308"/>
      <c r="C7" s="308"/>
      <c r="D7" s="308"/>
      <c r="E7" s="308"/>
      <c r="F7" s="308"/>
      <c r="G7" s="308"/>
      <c r="H7" s="308"/>
      <c r="I7" s="308"/>
      <c r="J7" s="308"/>
    </row>
    <row r="8" spans="1:10" ht="42" customHeight="1" thickBot="1">
      <c r="A8" s="302" t="s">
        <v>5</v>
      </c>
      <c r="B8" s="305" t="s">
        <v>0</v>
      </c>
      <c r="C8" s="296" t="s">
        <v>155</v>
      </c>
      <c r="D8" s="297"/>
      <c r="E8" s="297"/>
      <c r="F8" s="298"/>
      <c r="G8" s="296" t="s">
        <v>156</v>
      </c>
      <c r="H8" s="297"/>
      <c r="I8" s="297"/>
      <c r="J8" s="298"/>
    </row>
    <row r="9" spans="1:10" ht="36" customHeight="1" thickBot="1">
      <c r="A9" s="303"/>
      <c r="B9" s="306"/>
      <c r="C9" s="299" t="s">
        <v>58</v>
      </c>
      <c r="D9" s="300"/>
      <c r="E9" s="300"/>
      <c r="F9" s="301"/>
      <c r="G9" s="299" t="s">
        <v>58</v>
      </c>
      <c r="H9" s="300"/>
      <c r="I9" s="300"/>
      <c r="J9" s="301"/>
    </row>
    <row r="10" spans="1:10" ht="15" customHeight="1" thickBot="1">
      <c r="A10" s="303"/>
      <c r="B10" s="306"/>
      <c r="C10" s="299" t="s">
        <v>157</v>
      </c>
      <c r="D10" s="301"/>
      <c r="E10" s="300" t="s">
        <v>131</v>
      </c>
      <c r="F10" s="301"/>
      <c r="G10" s="299" t="s">
        <v>157</v>
      </c>
      <c r="H10" s="301"/>
      <c r="I10" s="300" t="s">
        <v>131</v>
      </c>
      <c r="J10" s="301"/>
    </row>
    <row r="11" spans="1:10" ht="15" customHeight="1" thickBot="1">
      <c r="A11" s="303"/>
      <c r="B11" s="306"/>
      <c r="C11" s="299" t="s">
        <v>135</v>
      </c>
      <c r="D11" s="300"/>
      <c r="E11" s="300"/>
      <c r="F11" s="301"/>
      <c r="G11" s="299" t="s">
        <v>135</v>
      </c>
      <c r="H11" s="300"/>
      <c r="I11" s="300"/>
      <c r="J11" s="301"/>
    </row>
    <row r="12" spans="1:10" ht="15" customHeight="1" thickBot="1">
      <c r="A12" s="304"/>
      <c r="B12" s="307"/>
      <c r="C12" s="174" t="s">
        <v>136</v>
      </c>
      <c r="D12" s="176" t="s">
        <v>143</v>
      </c>
      <c r="E12" s="174" t="s">
        <v>137</v>
      </c>
      <c r="F12" s="176" t="s">
        <v>143</v>
      </c>
      <c r="G12" s="174" t="s">
        <v>136</v>
      </c>
      <c r="H12" s="176" t="s">
        <v>143</v>
      </c>
      <c r="I12" s="174" t="s">
        <v>137</v>
      </c>
      <c r="J12" s="176" t="s">
        <v>143</v>
      </c>
    </row>
    <row r="13" spans="1:10" ht="36" customHeight="1">
      <c r="A13" s="11">
        <v>1</v>
      </c>
      <c r="B13" s="15" t="s">
        <v>6</v>
      </c>
      <c r="C13" s="175">
        <f>'[2]Лист1 (2)'!G72</f>
        <v>37.81432762091567</v>
      </c>
      <c r="D13" s="177">
        <f>'[2]Лист1 (2)'!J72</f>
        <v>32.422488387921298</v>
      </c>
      <c r="E13" s="175">
        <f>C13</f>
        <v>37.81432762091567</v>
      </c>
      <c r="F13" s="177">
        <f>D13</f>
        <v>32.422488387921298</v>
      </c>
      <c r="G13" s="175">
        <v>37.81432762091567</v>
      </c>
      <c r="H13" s="177">
        <v>32.422488387921298</v>
      </c>
      <c r="I13" s="175">
        <v>37.81432762091567</v>
      </c>
      <c r="J13" s="177">
        <v>32.422488387921298</v>
      </c>
    </row>
    <row r="14" spans="1:10" ht="63" customHeight="1">
      <c r="A14" s="12">
        <v>2</v>
      </c>
      <c r="B14" s="16" t="s">
        <v>7</v>
      </c>
      <c r="C14" s="122" t="s">
        <v>3</v>
      </c>
      <c r="D14" s="178" t="s">
        <v>3</v>
      </c>
      <c r="E14" s="122" t="s">
        <v>3</v>
      </c>
      <c r="F14" s="178" t="s">
        <v>3</v>
      </c>
      <c r="G14" s="122" t="s">
        <v>3</v>
      </c>
      <c r="H14" s="178" t="s">
        <v>3</v>
      </c>
      <c r="I14" s="122" t="s">
        <v>3</v>
      </c>
      <c r="J14" s="178" t="s">
        <v>3</v>
      </c>
    </row>
    <row r="15" spans="1:10" ht="69.75" customHeight="1">
      <c r="A15" s="12">
        <v>3</v>
      </c>
      <c r="B15" s="16" t="s">
        <v>8</v>
      </c>
      <c r="C15" s="123" t="s">
        <v>3</v>
      </c>
      <c r="D15" s="179" t="s">
        <v>3</v>
      </c>
      <c r="E15" s="123" t="s">
        <v>3</v>
      </c>
      <c r="F15" s="179" t="s">
        <v>3</v>
      </c>
      <c r="G15" s="123" t="s">
        <v>3</v>
      </c>
      <c r="H15" s="179" t="s">
        <v>3</v>
      </c>
      <c r="I15" s="123" t="s">
        <v>3</v>
      </c>
      <c r="J15" s="179" t="s">
        <v>3</v>
      </c>
    </row>
    <row r="16" spans="1:10" ht="15.75">
      <c r="A16" s="12" t="s">
        <v>9</v>
      </c>
      <c r="B16" s="17" t="s">
        <v>10</v>
      </c>
      <c r="C16" s="124">
        <f>'[2]Лист2 (2)'!D19</f>
        <v>1056.4557529348519</v>
      </c>
      <c r="D16" s="180">
        <f>'[2]Лист2 (2)'!I19</f>
        <v>212.51222222222222</v>
      </c>
      <c r="E16" s="124">
        <f>'[2]Лист2 (2)'!L19</f>
        <v>744.19444444444446</v>
      </c>
      <c r="F16" s="180">
        <f>'[2]Лист2 (2)'!Q19</f>
        <v>1663.6044444444444</v>
      </c>
      <c r="G16" s="124" t="s">
        <v>146</v>
      </c>
      <c r="H16" s="180" t="s">
        <v>146</v>
      </c>
      <c r="I16" s="124">
        <v>744.19444444444446</v>
      </c>
      <c r="J16" s="180">
        <v>1663.6044444444444</v>
      </c>
    </row>
    <row r="17" spans="1:10" ht="15.75">
      <c r="A17" s="12" t="s">
        <v>11</v>
      </c>
      <c r="B17" s="17" t="s">
        <v>12</v>
      </c>
      <c r="C17" s="124">
        <f>'[2]Лист2 (2)'!U19</f>
        <v>1825.5888888888887</v>
      </c>
      <c r="D17" s="181">
        <f>'[2]Лист2 (2)'!Z19</f>
        <v>183.28222222222223</v>
      </c>
      <c r="E17" s="124">
        <f>'[2]Лист2 (2)'!AC19</f>
        <v>2696.9058888888885</v>
      </c>
      <c r="F17" s="181">
        <f>'[2]Лист2 (2)'!AH19</f>
        <v>1596.4964444444443</v>
      </c>
      <c r="G17" s="124" t="s">
        <v>146</v>
      </c>
      <c r="H17" s="181" t="s">
        <v>146</v>
      </c>
      <c r="I17" s="124">
        <v>2696.9058888888885</v>
      </c>
      <c r="J17" s="181">
        <v>1596.4964444444443</v>
      </c>
    </row>
    <row r="18" spans="1:10">
      <c r="A18" s="12" t="s">
        <v>13</v>
      </c>
      <c r="B18" s="17" t="s">
        <v>14</v>
      </c>
      <c r="C18" s="292" t="s">
        <v>17</v>
      </c>
      <c r="D18" s="293"/>
      <c r="E18" s="293"/>
      <c r="F18" s="294"/>
      <c r="G18" s="292" t="s">
        <v>17</v>
      </c>
      <c r="H18" s="293"/>
      <c r="I18" s="293"/>
      <c r="J18" s="294"/>
    </row>
    <row r="19" spans="1:10" ht="45" customHeight="1">
      <c r="A19" s="12" t="s">
        <v>15</v>
      </c>
      <c r="B19" s="16" t="s">
        <v>16</v>
      </c>
      <c r="C19" s="292" t="s">
        <v>17</v>
      </c>
      <c r="D19" s="293"/>
      <c r="E19" s="293"/>
      <c r="F19" s="294"/>
      <c r="G19" s="292" t="s">
        <v>17</v>
      </c>
      <c r="H19" s="293"/>
      <c r="I19" s="293"/>
      <c r="J19" s="294"/>
    </row>
    <row r="20" spans="1:10" ht="30">
      <c r="A20" s="12" t="s">
        <v>18</v>
      </c>
      <c r="B20" s="16" t="s">
        <v>19</v>
      </c>
      <c r="C20" s="125" t="s">
        <v>146</v>
      </c>
      <c r="D20" s="179" t="s">
        <v>146</v>
      </c>
      <c r="E20" s="125" t="s">
        <v>146</v>
      </c>
      <c r="F20" s="179" t="s">
        <v>146</v>
      </c>
      <c r="G20" s="125" t="s">
        <v>146</v>
      </c>
      <c r="H20" s="179" t="s">
        <v>146</v>
      </c>
      <c r="I20" s="125" t="s">
        <v>146</v>
      </c>
      <c r="J20" s="179" t="s">
        <v>146</v>
      </c>
    </row>
    <row r="21" spans="1:10">
      <c r="A21" s="12">
        <v>4</v>
      </c>
      <c r="B21" s="17" t="s">
        <v>20</v>
      </c>
      <c r="C21" s="125">
        <f>'[2]Лист1 (2)'!G73</f>
        <v>22.718797439318891</v>
      </c>
      <c r="D21" s="179">
        <f>'[2]Лист1 (2)'!J73</f>
        <v>20.606093797556913</v>
      </c>
      <c r="E21" s="125">
        <f t="shared" ref="E21:F23" si="0">C21</f>
        <v>22.718797439318891</v>
      </c>
      <c r="F21" s="179">
        <f t="shared" si="0"/>
        <v>20.606093797556913</v>
      </c>
      <c r="G21" s="125">
        <v>22.718797439318891</v>
      </c>
      <c r="H21" s="179">
        <v>20.606093797556913</v>
      </c>
      <c r="I21" s="125">
        <v>22.718797439318891</v>
      </c>
      <c r="J21" s="179">
        <v>20.606093797556913</v>
      </c>
    </row>
    <row r="22" spans="1:10" ht="30">
      <c r="A22" s="12">
        <v>5</v>
      </c>
      <c r="B22" s="16" t="s">
        <v>22</v>
      </c>
      <c r="C22" s="125">
        <f>'[2]Лист1 (2)'!G74</f>
        <v>7.0257924914604466</v>
      </c>
      <c r="D22" s="179">
        <f>'[2]Лист1 (2)'!J74</f>
        <v>5.8367525403716582</v>
      </c>
      <c r="E22" s="125">
        <f t="shared" si="0"/>
        <v>7.0257924914604466</v>
      </c>
      <c r="F22" s="179">
        <f t="shared" si="0"/>
        <v>5.8367525403716582</v>
      </c>
      <c r="G22" s="125">
        <v>7.0257924914604466</v>
      </c>
      <c r="H22" s="179">
        <v>5.8367525403716582</v>
      </c>
      <c r="I22" s="125">
        <v>7.0257924914604466</v>
      </c>
      <c r="J22" s="179">
        <v>5.8367525403716582</v>
      </c>
    </row>
    <row r="23" spans="1:10" ht="30.75" thickBot="1">
      <c r="A23" s="13">
        <v>6</v>
      </c>
      <c r="B23" s="18" t="s">
        <v>1</v>
      </c>
      <c r="C23" s="126">
        <f>'[2]Лист1 (2)'!G75</f>
        <v>34.48566249885365</v>
      </c>
      <c r="D23" s="182">
        <f>'[2]Лист1 (2)'!J75</f>
        <v>31.344540484294765</v>
      </c>
      <c r="E23" s="126">
        <f t="shared" si="0"/>
        <v>34.48566249885365</v>
      </c>
      <c r="F23" s="182">
        <f t="shared" si="0"/>
        <v>31.344540484294765</v>
      </c>
      <c r="G23" s="126">
        <v>34.48566249885365</v>
      </c>
      <c r="H23" s="182">
        <v>31.344540484294765</v>
      </c>
      <c r="I23" s="126">
        <v>34.48566249885365</v>
      </c>
      <c r="J23" s="182">
        <v>31.344540484294765</v>
      </c>
    </row>
    <row r="25" spans="1:10">
      <c r="A25" s="5"/>
      <c r="B25" s="1" t="s">
        <v>21</v>
      </c>
    </row>
    <row r="26" spans="1:10" ht="15" customHeight="1">
      <c r="A26" s="295" t="s">
        <v>148</v>
      </c>
      <c r="B26" s="295"/>
      <c r="C26" s="295"/>
      <c r="D26" s="295"/>
      <c r="E26" s="295"/>
      <c r="F26" s="295"/>
      <c r="G26" s="295"/>
      <c r="H26" s="295"/>
      <c r="I26" s="295"/>
      <c r="J26" s="295"/>
    </row>
    <row r="27" spans="1:10">
      <c r="A27" s="295"/>
      <c r="B27" s="295"/>
      <c r="C27" s="295"/>
      <c r="D27" s="295"/>
      <c r="E27" s="295"/>
      <c r="F27" s="295"/>
      <c r="G27" s="295"/>
      <c r="H27" s="295"/>
      <c r="I27" s="295"/>
      <c r="J27" s="295"/>
    </row>
    <row r="28" spans="1:10">
      <c r="A28" s="295"/>
      <c r="B28" s="295"/>
      <c r="C28" s="295"/>
      <c r="D28" s="295"/>
      <c r="E28" s="295"/>
      <c r="F28" s="295"/>
      <c r="G28" s="295"/>
      <c r="H28" s="295"/>
      <c r="I28" s="295"/>
      <c r="J28" s="295"/>
    </row>
    <row r="29" spans="1:10">
      <c r="A29" s="295"/>
      <c r="B29" s="295"/>
      <c r="C29" s="295"/>
      <c r="D29" s="295"/>
      <c r="E29" s="295"/>
      <c r="F29" s="295"/>
      <c r="G29" s="295"/>
      <c r="H29" s="295"/>
      <c r="I29" s="295"/>
      <c r="J29" s="295"/>
    </row>
    <row r="30" spans="1:10" ht="9" customHeight="1">
      <c r="A30" s="295"/>
      <c r="B30" s="295"/>
      <c r="C30" s="295"/>
      <c r="D30" s="295"/>
      <c r="E30" s="295"/>
      <c r="F30" s="295"/>
      <c r="G30" s="295"/>
      <c r="H30" s="295"/>
      <c r="I30" s="295"/>
      <c r="J30" s="295"/>
    </row>
    <row r="31" spans="1:10" ht="36.75" customHeight="1">
      <c r="A31" s="295" t="s">
        <v>158</v>
      </c>
      <c r="B31" s="295"/>
      <c r="C31" s="295"/>
      <c r="D31" s="295"/>
      <c r="E31" s="295"/>
      <c r="F31" s="295"/>
      <c r="G31" s="295"/>
      <c r="H31" s="295"/>
      <c r="I31" s="295"/>
      <c r="J31" s="295"/>
    </row>
  </sheetData>
  <mergeCells count="20">
    <mergeCell ref="E10:F10"/>
    <mergeCell ref="C18:F18"/>
    <mergeCell ref="A7:J7"/>
    <mergeCell ref="A4:J6"/>
    <mergeCell ref="G18:J18"/>
    <mergeCell ref="G19:J19"/>
    <mergeCell ref="A26:J30"/>
    <mergeCell ref="A31:J31"/>
    <mergeCell ref="G8:J8"/>
    <mergeCell ref="G9:J9"/>
    <mergeCell ref="G10:H10"/>
    <mergeCell ref="I10:J10"/>
    <mergeCell ref="G11:J11"/>
    <mergeCell ref="C11:F11"/>
    <mergeCell ref="C19:F19"/>
    <mergeCell ref="A8:A12"/>
    <mergeCell ref="B8:B12"/>
    <mergeCell ref="C8:F8"/>
    <mergeCell ref="C9:F9"/>
    <mergeCell ref="C10:D10"/>
  </mergeCells>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sheetPr>
    <tabColor rgb="FFFF0000"/>
  </sheetPr>
  <dimension ref="A1:AA60"/>
  <sheetViews>
    <sheetView view="pageBreakPreview" topLeftCell="E1" zoomScale="70" zoomScaleSheetLayoutView="70" workbookViewId="0">
      <selection activeCell="A4" sqref="A4:S4"/>
    </sheetView>
  </sheetViews>
  <sheetFormatPr defaultRowHeight="15" outlineLevelRow="1"/>
  <cols>
    <col min="1" max="30" width="14.7109375" customWidth="1"/>
  </cols>
  <sheetData>
    <row r="1" spans="1:27" ht="21.75" customHeight="1" outlineLevel="1">
      <c r="A1" s="7"/>
      <c r="B1" s="7"/>
      <c r="C1" s="7"/>
      <c r="D1" s="7"/>
      <c r="E1" s="7"/>
      <c r="F1" s="7"/>
      <c r="G1" s="7"/>
      <c r="H1" s="7"/>
      <c r="I1" s="7"/>
      <c r="J1" s="7"/>
      <c r="K1" s="7"/>
      <c r="L1" s="7"/>
      <c r="M1" s="7"/>
      <c r="N1" s="187" t="s">
        <v>161</v>
      </c>
      <c r="O1" s="187"/>
      <c r="P1" s="187"/>
      <c r="Q1" s="187"/>
      <c r="R1" s="187"/>
      <c r="S1" s="187"/>
      <c r="T1" s="187"/>
      <c r="U1" s="187"/>
      <c r="V1" s="187"/>
      <c r="W1" s="187"/>
      <c r="X1" s="72"/>
      <c r="Y1" s="72"/>
      <c r="Z1" s="72"/>
    </row>
    <row r="2" spans="1:27" ht="18.75" customHeight="1" outlineLevel="1">
      <c r="A2" s="7"/>
      <c r="B2" s="7"/>
      <c r="C2" s="7"/>
      <c r="D2" s="7"/>
      <c r="E2" s="7"/>
      <c r="F2" s="7"/>
      <c r="G2" s="7"/>
      <c r="H2" s="7"/>
      <c r="I2" s="7"/>
      <c r="J2" s="7"/>
      <c r="K2" s="7"/>
      <c r="L2" s="7"/>
      <c r="M2" s="7"/>
      <c r="N2" s="187"/>
      <c r="O2" s="187"/>
      <c r="P2" s="187"/>
      <c r="Q2" s="187"/>
      <c r="R2" s="187"/>
      <c r="S2" s="187"/>
      <c r="T2" s="187"/>
      <c r="U2" s="187"/>
      <c r="V2" s="187"/>
      <c r="W2" s="187"/>
      <c r="X2" s="72"/>
      <c r="Y2" s="72"/>
      <c r="Z2" s="72"/>
    </row>
    <row r="3" spans="1:27" ht="45.75" customHeight="1" outlineLevel="1">
      <c r="A3" s="7"/>
      <c r="B3" s="7"/>
      <c r="C3" s="7"/>
      <c r="D3" s="7"/>
      <c r="E3" s="7"/>
      <c r="F3" s="7"/>
      <c r="G3" s="7"/>
      <c r="H3" s="7"/>
      <c r="I3" s="7"/>
      <c r="J3" s="7"/>
      <c r="K3" s="7"/>
      <c r="L3" s="7"/>
      <c r="M3" s="7"/>
      <c r="N3" s="187"/>
      <c r="O3" s="187"/>
      <c r="P3" s="187"/>
      <c r="Q3" s="187"/>
      <c r="R3" s="187"/>
      <c r="S3" s="187"/>
      <c r="T3" s="187"/>
      <c r="U3" s="187"/>
      <c r="V3" s="187"/>
      <c r="W3" s="187"/>
      <c r="X3" s="72"/>
      <c r="Y3" s="72"/>
      <c r="Z3" s="72"/>
    </row>
    <row r="4" spans="1:27" ht="17.25" customHeight="1" thickBot="1">
      <c r="A4" s="310" t="s">
        <v>150</v>
      </c>
      <c r="B4" s="310"/>
      <c r="C4" s="310"/>
      <c r="D4" s="310"/>
      <c r="E4" s="310"/>
      <c r="F4" s="310"/>
      <c r="G4" s="310"/>
      <c r="H4" s="310"/>
      <c r="I4" s="310"/>
      <c r="J4" s="310"/>
      <c r="K4" s="310"/>
      <c r="L4" s="310"/>
      <c r="M4" s="310"/>
      <c r="N4" s="310"/>
      <c r="O4" s="310"/>
      <c r="P4" s="310"/>
      <c r="Q4" s="310"/>
      <c r="R4" s="310"/>
      <c r="S4" s="310"/>
      <c r="T4" s="183"/>
      <c r="U4" s="184"/>
      <c r="V4" s="185"/>
      <c r="W4" s="185"/>
    </row>
    <row r="5" spans="1:27" s="3" customFormat="1" ht="15.75" customHeight="1">
      <c r="A5" s="224" t="s">
        <v>26</v>
      </c>
      <c r="B5" s="224"/>
      <c r="C5" s="224"/>
      <c r="D5" s="224"/>
      <c r="E5" s="224"/>
      <c r="F5" s="224"/>
      <c r="G5" s="225"/>
      <c r="H5" s="223" t="s">
        <v>27</v>
      </c>
      <c r="I5" s="224"/>
      <c r="J5" s="224"/>
      <c r="K5" s="224"/>
      <c r="L5" s="224"/>
      <c r="M5" s="225"/>
      <c r="N5" s="224" t="s">
        <v>60</v>
      </c>
      <c r="O5" s="224"/>
      <c r="P5" s="224"/>
      <c r="Q5" s="224"/>
      <c r="R5" s="224"/>
      <c r="S5" s="225"/>
      <c r="V5" s="61"/>
      <c r="W5" s="61"/>
      <c r="X5" s="61"/>
      <c r="Y5" s="29"/>
      <c r="Z5" s="29"/>
      <c r="AA5" s="29"/>
    </row>
    <row r="6" spans="1:27" s="3" customFormat="1" ht="66" customHeight="1" thickBot="1">
      <c r="A6" s="51" t="s">
        <v>28</v>
      </c>
      <c r="B6" s="42" t="s">
        <v>29</v>
      </c>
      <c r="C6" s="42" t="s">
        <v>30</v>
      </c>
      <c r="D6" s="42" t="s">
        <v>31</v>
      </c>
      <c r="E6" s="42" t="s">
        <v>32</v>
      </c>
      <c r="F6" s="42" t="s">
        <v>33</v>
      </c>
      <c r="G6" s="139" t="s">
        <v>34</v>
      </c>
      <c r="H6" s="105" t="s">
        <v>35</v>
      </c>
      <c r="I6" s="62" t="s">
        <v>36</v>
      </c>
      <c r="J6" s="62" t="s">
        <v>37</v>
      </c>
      <c r="K6" s="62" t="s">
        <v>38</v>
      </c>
      <c r="L6" s="63" t="s">
        <v>39</v>
      </c>
      <c r="M6" s="64" t="s">
        <v>59</v>
      </c>
      <c r="N6" s="137" t="s">
        <v>61</v>
      </c>
      <c r="O6" s="42" t="s">
        <v>62</v>
      </c>
      <c r="P6" s="42" t="s">
        <v>63</v>
      </c>
      <c r="Q6" s="42" t="s">
        <v>64</v>
      </c>
      <c r="R6" s="42" t="s">
        <v>65</v>
      </c>
      <c r="S6" s="139" t="s">
        <v>66</v>
      </c>
      <c r="V6" s="21"/>
      <c r="W6" s="21"/>
      <c r="X6" s="21"/>
      <c r="Y6" s="29"/>
      <c r="Z6" s="29"/>
      <c r="AA6" s="29"/>
    </row>
    <row r="7" spans="1:27" s="3" customFormat="1" ht="16.5" thickBot="1">
      <c r="A7" s="154">
        <f>0.5*'[3]ССР_СИП-16'!$H$22</f>
        <v>66137.838663388058</v>
      </c>
      <c r="B7" s="155">
        <f>0.5*'[3]ССР_СИП-25'!$H$22</f>
        <v>69059.997835176982</v>
      </c>
      <c r="C7" s="155">
        <f>0.5*'[3]ССР_СИП-35'!$H$22</f>
        <v>75247.298997241436</v>
      </c>
      <c r="D7" s="155">
        <f>0.5*'[3]ССР_СИП-50'!$H$22</f>
        <v>79349.482389776036</v>
      </c>
      <c r="E7" s="155">
        <f>0.5*'[3]ССР_СИП-70'!$H$22</f>
        <v>87061.151634003356</v>
      </c>
      <c r="F7" s="155">
        <f>0.5*'[3]ССР_СИП-95'!$H$22</f>
        <v>98955.305803664916</v>
      </c>
      <c r="G7" s="156">
        <f>0.5*'[3]ССР_СИП-120'!$H$22</f>
        <v>104255.20697504173</v>
      </c>
      <c r="H7" s="82">
        <f>0.5*'[4]ССР_СИП-35'!$H$22</f>
        <v>102449.24256896124</v>
      </c>
      <c r="I7" s="157">
        <f>0.5*'[4]ССР_СИП-50'!$H$22</f>
        <v>108194.20477861239</v>
      </c>
      <c r="J7" s="157">
        <f>0.5*'[4]ССР_СИП-70'!$H$22</f>
        <v>116037.89518709843</v>
      </c>
      <c r="K7" s="157">
        <f>'[4]ССР_СИП-95'!$H$22*0.5</f>
        <v>126098.72452937307</v>
      </c>
      <c r="L7" s="110">
        <f>'[4]ССР_СИП-120'!$H$22*0.5</f>
        <v>135371.51001488679</v>
      </c>
      <c r="M7" s="169">
        <f>'[4]ССР_СИП-150'!$H$22*0.5</f>
        <v>154435.63834243559</v>
      </c>
      <c r="N7" s="82">
        <f>'[5]ССР_АС-35'!$H$22*0.5</f>
        <v>74639.450143287584</v>
      </c>
      <c r="O7" s="157">
        <f>'[5]ССР_АС-50 '!$H$22*0.5</f>
        <v>76393.834480705307</v>
      </c>
      <c r="P7" s="157">
        <f>'[5]ССР_АС-70'!$H$22*0.5</f>
        <v>79709.335059409466</v>
      </c>
      <c r="Q7" s="157">
        <f>'[5]ССР_АС-95'!$H$22*0.5</f>
        <v>84311.021207438491</v>
      </c>
      <c r="R7" s="168">
        <f>'[5]ССР_АС-120 '!$H$22*0.5</f>
        <v>86750.01013889903</v>
      </c>
      <c r="S7" s="169">
        <f>'[5]ССР_АС-150'!$H$22*0.5</f>
        <v>100365.88361564626</v>
      </c>
      <c r="V7" s="21"/>
      <c r="W7" s="21"/>
      <c r="X7" s="21"/>
      <c r="Y7" s="29"/>
      <c r="Z7" s="29"/>
      <c r="AA7" s="29"/>
    </row>
    <row r="8" spans="1:27" s="3" customFormat="1" ht="15.75">
      <c r="A8" s="65"/>
      <c r="B8" s="171"/>
      <c r="C8" s="67"/>
      <c r="D8" s="67"/>
      <c r="E8" s="67"/>
      <c r="F8" s="67"/>
      <c r="G8" s="67"/>
      <c r="H8" s="67"/>
      <c r="I8" s="67"/>
      <c r="J8" s="67"/>
      <c r="K8" s="67"/>
      <c r="L8" s="67"/>
      <c r="M8" s="67"/>
      <c r="N8" s="67"/>
      <c r="O8" s="67"/>
      <c r="P8" s="67"/>
      <c r="Q8" s="67"/>
      <c r="R8" s="67"/>
      <c r="S8" s="67"/>
      <c r="T8" s="65"/>
      <c r="U8" s="23"/>
      <c r="V8" s="21"/>
      <c r="W8" s="21"/>
      <c r="X8" s="21"/>
      <c r="Y8" s="29"/>
      <c r="Z8" s="29"/>
      <c r="AA8" s="29"/>
    </row>
    <row r="9" spans="1:27" s="3" customFormat="1" ht="19.5" customHeight="1" thickBot="1">
      <c r="A9" s="198" t="s">
        <v>151</v>
      </c>
      <c r="B9" s="198"/>
      <c r="C9" s="198"/>
      <c r="D9" s="198"/>
      <c r="E9" s="198"/>
      <c r="F9" s="198"/>
      <c r="G9" s="198"/>
      <c r="H9" s="198"/>
      <c r="I9" s="198"/>
      <c r="J9" s="198"/>
      <c r="K9" s="198"/>
      <c r="L9" s="198"/>
      <c r="M9" s="198"/>
      <c r="N9" s="198"/>
      <c r="O9" s="198"/>
      <c r="P9" s="198"/>
      <c r="Q9" s="198"/>
      <c r="R9" s="198"/>
      <c r="S9" s="198"/>
      <c r="T9" s="68"/>
      <c r="U9" s="30"/>
      <c r="V9" s="21"/>
      <c r="W9" s="21"/>
      <c r="X9" s="21"/>
      <c r="Y9" s="29"/>
      <c r="Z9" s="29"/>
      <c r="AA9" s="29"/>
    </row>
    <row r="10" spans="1:27" s="27" customFormat="1" ht="19.5" customHeight="1">
      <c r="A10" s="266" t="s">
        <v>67</v>
      </c>
      <c r="B10" s="267"/>
      <c r="C10" s="226" t="s">
        <v>40</v>
      </c>
      <c r="D10" s="227"/>
      <c r="E10" s="227"/>
      <c r="F10" s="227"/>
      <c r="G10" s="227"/>
      <c r="H10" s="227"/>
      <c r="I10" s="228"/>
      <c r="J10" s="228"/>
      <c r="K10" s="229"/>
      <c r="L10" s="223" t="s">
        <v>133</v>
      </c>
      <c r="M10" s="224"/>
      <c r="N10" s="224"/>
      <c r="O10" s="224"/>
      <c r="P10" s="224"/>
      <c r="Q10" s="224"/>
      <c r="R10" s="224"/>
      <c r="S10" s="224"/>
      <c r="T10" s="225"/>
      <c r="U10" s="30"/>
      <c r="V10" s="21"/>
      <c r="W10" s="21"/>
      <c r="X10" s="20"/>
      <c r="Y10" s="21"/>
      <c r="Z10" s="21"/>
      <c r="AA10" s="21"/>
    </row>
    <row r="11" spans="1:27" s="27" customFormat="1" ht="18.75" thickBot="1">
      <c r="A11" s="268"/>
      <c r="B11" s="269"/>
      <c r="C11" s="167" t="s">
        <v>68</v>
      </c>
      <c r="D11" s="90" t="s">
        <v>69</v>
      </c>
      <c r="E11" s="165" t="s">
        <v>43</v>
      </c>
      <c r="F11" s="165" t="s">
        <v>70</v>
      </c>
      <c r="G11" s="165" t="s">
        <v>44</v>
      </c>
      <c r="H11" s="165" t="s">
        <v>71</v>
      </c>
      <c r="I11" s="165" t="s">
        <v>45</v>
      </c>
      <c r="J11" s="165" t="s">
        <v>72</v>
      </c>
      <c r="K11" s="91" t="s">
        <v>73</v>
      </c>
      <c r="L11" s="167" t="s">
        <v>68</v>
      </c>
      <c r="M11" s="90" t="s">
        <v>61</v>
      </c>
      <c r="N11" s="90" t="s">
        <v>43</v>
      </c>
      <c r="O11" s="90" t="s">
        <v>74</v>
      </c>
      <c r="P11" s="90" t="s">
        <v>75</v>
      </c>
      <c r="Q11" s="90" t="s">
        <v>76</v>
      </c>
      <c r="R11" s="90" t="s">
        <v>77</v>
      </c>
      <c r="S11" s="90" t="s">
        <v>78</v>
      </c>
      <c r="T11" s="91" t="s">
        <v>79</v>
      </c>
      <c r="U11" s="69"/>
      <c r="V11" s="69"/>
      <c r="W11" s="69"/>
      <c r="X11" s="20"/>
      <c r="Y11" s="21"/>
      <c r="Z11" s="21"/>
      <c r="AA11" s="21"/>
    </row>
    <row r="12" spans="1:27" s="27" customFormat="1" ht="15.75">
      <c r="A12" s="270" t="s">
        <v>144</v>
      </c>
      <c r="B12" s="271"/>
      <c r="C12" s="111">
        <f>'[6]ССР_ААБЛ-25'!$H$22*0.5</f>
        <v>129618.52915007723</v>
      </c>
      <c r="D12" s="173">
        <f>'[6]ССР_ААБЛ-35'!$H$22*0.5</f>
        <v>142847.40603099318</v>
      </c>
      <c r="E12" s="173">
        <f>'[6]ССР_ААБЛ-50'!$H$22*0.5</f>
        <v>147713.32494954445</v>
      </c>
      <c r="F12" s="173">
        <f>'[6]ССР_ААБЛ-70'!$H$22*0.5</f>
        <v>167406.96155698085</v>
      </c>
      <c r="G12" s="173">
        <f>'[6]ССР_ААБЛ-95'!$H$22*0.5</f>
        <v>180377.30247745922</v>
      </c>
      <c r="H12" s="173">
        <f>'[6]ССР_ААБЛ-120'!$H$22*0.5</f>
        <v>197033.82190754483</v>
      </c>
      <c r="I12" s="173">
        <f>'[6]ССР_ААБЛ-150'!$H$22*0.5</f>
        <v>212344.59362777384</v>
      </c>
      <c r="J12" s="173">
        <f>'[6]ССР_ААБЛ-185'!$H$22*0.5</f>
        <v>236970.82421724277</v>
      </c>
      <c r="K12" s="112">
        <f>'[6]ССР_ААБЛ-240'!$H$22*0.5</f>
        <v>275183.7998854965</v>
      </c>
      <c r="L12" s="111">
        <f>'[6]ССР_АСБ-25'!$H$22*0.5</f>
        <v>145645.03726604392</v>
      </c>
      <c r="M12" s="173">
        <f>'[6]ССР_АСБ-35'!$H$22*0.5</f>
        <v>145645.03726604392</v>
      </c>
      <c r="N12" s="173">
        <f>'[6]ССР_АСБ-50'!$H$22*0.5</f>
        <v>160499.96926655405</v>
      </c>
      <c r="O12" s="173">
        <f>'[6]ССР_АСБ-70'!$H$22*0.5</f>
        <v>177243.57449383967</v>
      </c>
      <c r="P12" s="173">
        <f>'[6]ССР_АСБ-95'!$H$22*0.5</f>
        <v>195074.39147054436</v>
      </c>
      <c r="Q12" s="173">
        <f>'[6]ССР_АСБ-120'!$H$22*0.5</f>
        <v>215100.0426798058</v>
      </c>
      <c r="R12" s="173">
        <f>'[6]ССР_АСБ-150'!$H$22*0.5</f>
        <v>235498.52995832992</v>
      </c>
      <c r="S12" s="173">
        <f>'[6]ССР_АСБ-185'!$H$22*0.5</f>
        <v>268823.81525873247</v>
      </c>
      <c r="T12" s="112">
        <f>'[6]ССР_АСБ-240'!$H$22*0.5</f>
        <v>315956.28156208218</v>
      </c>
      <c r="U12" s="34"/>
      <c r="V12" s="34"/>
      <c r="W12" s="34"/>
      <c r="X12" s="20"/>
      <c r="Y12" s="21"/>
      <c r="Z12" s="21"/>
      <c r="AA12" s="21"/>
    </row>
    <row r="13" spans="1:27" s="27" customFormat="1" ht="16.5" thickBot="1">
      <c r="A13" s="152" t="s">
        <v>145</v>
      </c>
      <c r="B13" s="153"/>
      <c r="C13" s="82">
        <f>'[7]ССР_ААБЛ-1 -25'!$H$22*0.5</f>
        <v>98133.770239317819</v>
      </c>
      <c r="D13" s="168">
        <f>'[7]ССР_ААБЛ-1 -35'!$H$22*0.5</f>
        <v>107465.63819376267</v>
      </c>
      <c r="E13" s="168">
        <f>'[7]ССР_ААБЛ-1 -50'!$H$22*0.5</f>
        <v>113284.05801918919</v>
      </c>
      <c r="F13" s="168">
        <f>'[7]ССР_ААБЛ-1 -70'!$H$22*0.5</f>
        <v>132038.80087556283</v>
      </c>
      <c r="G13" s="168">
        <f>'[7]ССР_ААБЛ-1 -95'!$H$22*0.5</f>
        <v>144995.5346402287</v>
      </c>
      <c r="H13" s="168">
        <f>'[7]ССР_ААБЛ-1 -120'!$H$22*0.5</f>
        <v>161652.05407031431</v>
      </c>
      <c r="I13" s="168">
        <f>'[7]ССР_ААБЛ-1 -150'!$H$22*0.5</f>
        <v>176962.82579054331</v>
      </c>
      <c r="J13" s="168">
        <f>'[7]ССР_ААБЛ-1 -185'!$H$22*0.5</f>
        <v>201589.05638001231</v>
      </c>
      <c r="K13" s="169">
        <f>'[7]ССР_ААБЛ-1 -240'!$H$22*0.5</f>
        <v>239802.03204826597</v>
      </c>
      <c r="L13" s="82">
        <f>'[7]ССР_АСБ-1 -25'!$H$22*0.5</f>
        <v>110263.26942881338</v>
      </c>
      <c r="M13" s="168">
        <f>'[7]ССР_АСБ-1 -35'!$H$22*0.5</f>
        <v>110263.26942881338</v>
      </c>
      <c r="N13" s="168">
        <f>'[7]ССР_АСБ-1 -50'!$H$22*0.5</f>
        <v>125118.20142932354</v>
      </c>
      <c r="O13" s="168">
        <f>'[7]ССР_АСБ-1 -70'!$H$22*0.5</f>
        <v>141861.80665660917</v>
      </c>
      <c r="P13" s="168">
        <f>'[7]ССР_АСБ-1 -95'!$H$22*0.5</f>
        <v>159692.62363331378</v>
      </c>
      <c r="Q13" s="168">
        <f>'[7]ССР_АСБ-1 -120'!$H$22*0.5</f>
        <v>179718.27484257528</v>
      </c>
      <c r="R13" s="168">
        <f>'[7]ССР_АСБ-1 -150'!$H$22*0.5</f>
        <v>200116.76212109943</v>
      </c>
      <c r="S13" s="168">
        <f>'[7]ССР_АСБ-1 -185'!$H$22*0.5</f>
        <v>214428.76860469062</v>
      </c>
      <c r="T13" s="169">
        <f>'[7]ССР_АСБ-1 -240'!$H$22*0.5</f>
        <v>256512.9801016016</v>
      </c>
      <c r="U13" s="26"/>
      <c r="V13" s="26"/>
      <c r="W13" s="26"/>
      <c r="X13" s="20"/>
      <c r="Y13" s="21"/>
      <c r="Z13" s="21"/>
      <c r="AA13" s="21"/>
    </row>
    <row r="14" spans="1:27" s="27" customFormat="1" ht="16.5" thickBot="1">
      <c r="A14" s="172"/>
      <c r="B14" s="48"/>
      <c r="C14" s="170"/>
      <c r="D14" s="170"/>
      <c r="E14" s="170"/>
      <c r="F14" s="170"/>
      <c r="G14" s="170"/>
      <c r="H14" s="170"/>
      <c r="I14" s="170"/>
      <c r="J14" s="170"/>
      <c r="K14" s="170"/>
      <c r="L14" s="170"/>
      <c r="M14" s="170"/>
      <c r="N14" s="170"/>
      <c r="O14" s="170"/>
      <c r="P14" s="170"/>
      <c r="Q14" s="170"/>
      <c r="R14" s="170"/>
      <c r="S14" s="170"/>
      <c r="T14" s="170"/>
      <c r="U14" s="26"/>
      <c r="V14" s="26"/>
      <c r="W14" s="26"/>
      <c r="X14" s="20"/>
      <c r="Y14" s="21"/>
      <c r="Z14" s="21"/>
      <c r="AA14" s="21"/>
    </row>
    <row r="15" spans="1:27" s="27" customFormat="1" ht="15.75" customHeight="1">
      <c r="A15" s="266" t="s">
        <v>67</v>
      </c>
      <c r="B15" s="267"/>
      <c r="C15" s="230" t="s">
        <v>41</v>
      </c>
      <c r="D15" s="231"/>
      <c r="E15" s="231"/>
      <c r="F15" s="231"/>
      <c r="G15" s="231"/>
      <c r="H15" s="232"/>
      <c r="I15" s="233" t="s">
        <v>134</v>
      </c>
      <c r="J15" s="234"/>
      <c r="K15" s="234"/>
      <c r="L15" s="234"/>
      <c r="M15" s="234"/>
      <c r="N15" s="235"/>
      <c r="O15" s="223" t="s">
        <v>42</v>
      </c>
      <c r="P15" s="224"/>
      <c r="Q15" s="224"/>
      <c r="R15" s="224"/>
      <c r="S15" s="224"/>
      <c r="T15" s="224"/>
      <c r="U15" s="224"/>
      <c r="V15" s="224"/>
      <c r="W15" s="225"/>
      <c r="X15" s="20"/>
      <c r="Y15" s="21"/>
      <c r="Z15" s="21"/>
      <c r="AA15" s="21"/>
    </row>
    <row r="16" spans="1:27" s="27" customFormat="1" ht="18.75" thickBot="1">
      <c r="A16" s="268"/>
      <c r="B16" s="269"/>
      <c r="C16" s="92" t="s">
        <v>80</v>
      </c>
      <c r="D16" s="93" t="s">
        <v>81</v>
      </c>
      <c r="E16" s="93" t="s">
        <v>82</v>
      </c>
      <c r="F16" s="93" t="s">
        <v>83</v>
      </c>
      <c r="G16" s="93" t="s">
        <v>84</v>
      </c>
      <c r="H16" s="94" t="s">
        <v>85</v>
      </c>
      <c r="I16" s="95" t="s">
        <v>86</v>
      </c>
      <c r="J16" s="96" t="s">
        <v>87</v>
      </c>
      <c r="K16" s="97" t="s">
        <v>88</v>
      </c>
      <c r="L16" s="98" t="s">
        <v>89</v>
      </c>
      <c r="M16" s="97" t="s">
        <v>90</v>
      </c>
      <c r="N16" s="99" t="s">
        <v>91</v>
      </c>
      <c r="O16" s="167" t="s">
        <v>92</v>
      </c>
      <c r="P16" s="165" t="s">
        <v>93</v>
      </c>
      <c r="Q16" s="165" t="s">
        <v>94</v>
      </c>
      <c r="R16" s="165" t="s">
        <v>95</v>
      </c>
      <c r="S16" s="165" t="s">
        <v>96</v>
      </c>
      <c r="T16" s="165" t="s">
        <v>97</v>
      </c>
      <c r="U16" s="165" t="s">
        <v>98</v>
      </c>
      <c r="V16" s="165" t="s">
        <v>99</v>
      </c>
      <c r="W16" s="91" t="s">
        <v>100</v>
      </c>
      <c r="X16" s="20"/>
      <c r="Y16" s="34"/>
      <c r="Z16" s="21"/>
      <c r="AA16" s="21"/>
    </row>
    <row r="17" spans="1:27" s="27" customFormat="1" ht="35.25" customHeight="1">
      <c r="A17" s="270" t="s">
        <v>144</v>
      </c>
      <c r="B17" s="271"/>
      <c r="C17" s="111">
        <f>'[8]ССР_ААБЛ 70'!$H$22*0.5</f>
        <v>171355.54923541268</v>
      </c>
      <c r="D17" s="173">
        <f>'[8]ССР_ААБЛ 95'!$H$22*0.5</f>
        <v>181763.66271639668</v>
      </c>
      <c r="E17" s="173">
        <f>'[8]ССР_ААБЛ 120'!$H$22*0.5</f>
        <v>197346.57755287568</v>
      </c>
      <c r="F17" s="173">
        <f>'[8]ССР_ААБЛ 150'!$H$22*0.5</f>
        <v>211692.60192599823</v>
      </c>
      <c r="G17" s="173">
        <f>'[8]ССР_ААБЛ 185'!$H$22*0.5</f>
        <v>232907.51855327247</v>
      </c>
      <c r="H17" s="112">
        <f>'[8]ССР_ААБЛ 240'!$H$22*0.5</f>
        <v>259446.91524997941</v>
      </c>
      <c r="I17" s="111">
        <f>'[8]ССР_АСБ 70'!$H$22*0.5</f>
        <v>189742.89888484869</v>
      </c>
      <c r="J17" s="173">
        <f>'[8]ССР_АСБ 95'!$H$22*0.5</f>
        <v>206275.59319704052</v>
      </c>
      <c r="K17" s="173">
        <f>'[8]ССР_АСБ 120'!$H$22*0.5</f>
        <v>221902.05093211966</v>
      </c>
      <c r="L17" s="173">
        <f>'[8]ССР_АСБ 150'!$H$22*0.5</f>
        <v>239096.05301679909</v>
      </c>
      <c r="M17" s="173">
        <f>'[8]ССР_АСБ 185'!$H$22*0.5</f>
        <v>261304.29201838619</v>
      </c>
      <c r="N17" s="112">
        <f>'[8]ССР_АСБ 240'!$H$22*0.5</f>
        <v>295588.8818035702</v>
      </c>
      <c r="O17" s="111">
        <f>'[9]ССР_АПвПг-70'!$H$24*0.5</f>
        <v>298910.25258241023</v>
      </c>
      <c r="P17" s="173">
        <f>'[9]ССР_АПвПг-95'!$H$24*0.5</f>
        <v>336141.92819872202</v>
      </c>
      <c r="Q17" s="173">
        <f>'[9]ССР_АПвПг-120'!$H$24*0.5</f>
        <v>385225.97681185219</v>
      </c>
      <c r="R17" s="173">
        <f>'[9]ССР_АПвПг-150'!$H$24*0.5</f>
        <v>396406.97674298647</v>
      </c>
      <c r="S17" s="173">
        <f>'[9]ССР_АПвПг-185'!$H$24*0.5</f>
        <v>412253.87040222815</v>
      </c>
      <c r="T17" s="173">
        <f>'[9]ССР_АПвПг-240'!$H$24*0.5</f>
        <v>484364.99263059086</v>
      </c>
      <c r="U17" s="113">
        <f>'[9]ССР_АПвПг-300'!$H$24*0.5</f>
        <v>528656.99317281297</v>
      </c>
      <c r="V17" s="113">
        <f>'[9]ССР_АПвПг-400'!$H$24*0.5</f>
        <v>548349.26906466833</v>
      </c>
      <c r="W17" s="112">
        <f>'[9]ССР_АПвПг-500'!$H$24*0.5</f>
        <v>610754.63116983231</v>
      </c>
      <c r="X17" s="20"/>
      <c r="Y17" s="34"/>
      <c r="Z17" s="21"/>
      <c r="AA17" s="21"/>
    </row>
    <row r="18" spans="1:27" s="27" customFormat="1" ht="15.75" customHeight="1" thickBot="1">
      <c r="A18" s="152" t="s">
        <v>145</v>
      </c>
      <c r="B18" s="153"/>
      <c r="C18" s="82">
        <f>'[10]ССР_ААБЛ 70'!$H$22*0.5</f>
        <v>149589.22511610459</v>
      </c>
      <c r="D18" s="168">
        <f>'[10]ССР_ААБЛ 95'!$H$22*0.5</f>
        <v>159997.33859708856</v>
      </c>
      <c r="E18" s="168">
        <f>'[10]ССР_ААБЛ 120'!$H$22*0.5</f>
        <v>175580.25343356762</v>
      </c>
      <c r="F18" s="168">
        <f>'[10]ССР_ААБЛ 150'!$H$22*0.5</f>
        <v>189926.27780669011</v>
      </c>
      <c r="G18" s="168">
        <f>'[10]ССР_ААБЛ 185'!$H$22*0.5</f>
        <v>211141.19443396441</v>
      </c>
      <c r="H18" s="169">
        <f>'[10]ССР_ААБЛ 240'!$H$22*0.5</f>
        <v>237680.5911306713</v>
      </c>
      <c r="I18" s="82">
        <f>'[10]ССР_АСБ 70'!$H$22*0.5</f>
        <v>167976.5747655406</v>
      </c>
      <c r="J18" s="168">
        <f>'[10]ССР_АСБ 95'!$H$22*0.5</f>
        <v>184509.26907773243</v>
      </c>
      <c r="K18" s="168">
        <f>'[10]ССР_АСБ 120'!$H$22*0.5</f>
        <v>200135.72681281157</v>
      </c>
      <c r="L18" s="168">
        <f>'[10]ССР_АСБ 150'!$H$22*0.5</f>
        <v>217329.728897491</v>
      </c>
      <c r="M18" s="168">
        <f>'[10]ССР_АСБ 185'!$H$22*0.5</f>
        <v>239537.96789907804</v>
      </c>
      <c r="N18" s="169">
        <f>'[10]ССР_АСБ 240'!$H$22*0.5</f>
        <v>273822.55768426205</v>
      </c>
      <c r="O18" s="43" t="s">
        <v>3</v>
      </c>
      <c r="P18" s="44" t="s">
        <v>3</v>
      </c>
      <c r="Q18" s="44" t="s">
        <v>3</v>
      </c>
      <c r="R18" s="44" t="s">
        <v>3</v>
      </c>
      <c r="S18" s="44" t="s">
        <v>3</v>
      </c>
      <c r="T18" s="44" t="s">
        <v>3</v>
      </c>
      <c r="U18" s="44" t="s">
        <v>3</v>
      </c>
      <c r="V18" s="44" t="s">
        <v>3</v>
      </c>
      <c r="W18" s="169" t="s">
        <v>3</v>
      </c>
      <c r="X18" s="20"/>
      <c r="Y18" s="26"/>
      <c r="Z18" s="21"/>
      <c r="AA18" s="21"/>
    </row>
    <row r="19" spans="1:27" s="27" customFormat="1" ht="15.75">
      <c r="A19" s="7"/>
      <c r="B19" s="7"/>
      <c r="C19" s="70"/>
      <c r="D19" s="70"/>
      <c r="E19" s="70"/>
      <c r="F19" s="70"/>
      <c r="G19" s="70"/>
      <c r="H19" s="70"/>
      <c r="I19" s="70"/>
      <c r="J19" s="70"/>
      <c r="K19" s="70"/>
      <c r="L19" s="70"/>
      <c r="M19" s="70"/>
      <c r="N19" s="70"/>
      <c r="O19" s="70"/>
      <c r="P19" s="70"/>
      <c r="Q19" s="70"/>
      <c r="R19" s="70"/>
      <c r="S19" s="70"/>
      <c r="T19" s="7"/>
      <c r="U19" s="20"/>
      <c r="V19" s="20"/>
      <c r="W19" s="20"/>
      <c r="X19" s="20"/>
      <c r="Y19" s="35"/>
      <c r="Z19" s="21"/>
      <c r="AA19" s="21"/>
    </row>
    <row r="20" spans="1:27" s="3" customFormat="1" ht="42.75" customHeight="1" thickBot="1">
      <c r="A20" s="311" t="s">
        <v>152</v>
      </c>
      <c r="B20" s="311"/>
      <c r="C20" s="311"/>
      <c r="D20" s="311"/>
      <c r="E20" s="311"/>
      <c r="F20" s="311"/>
      <c r="G20" s="311"/>
      <c r="H20" s="311"/>
      <c r="I20" s="311"/>
      <c r="J20" s="311"/>
      <c r="K20" s="311"/>
      <c r="L20" s="311"/>
      <c r="M20" s="311"/>
      <c r="N20" s="311"/>
      <c r="O20" s="311"/>
      <c r="P20" s="311"/>
      <c r="Q20" s="311"/>
      <c r="R20" s="311"/>
      <c r="S20" s="311"/>
      <c r="T20" s="311"/>
      <c r="U20" s="311"/>
      <c r="V20" s="311"/>
      <c r="W20" s="34"/>
      <c r="X20" s="20"/>
      <c r="Y20" s="35"/>
      <c r="Z20" s="29"/>
      <c r="AA20" s="29"/>
    </row>
    <row r="21" spans="1:27" s="3" customFormat="1" ht="15.75" customHeight="1">
      <c r="A21" s="266" t="s">
        <v>67</v>
      </c>
      <c r="B21" s="267"/>
      <c r="C21" s="223" t="s">
        <v>40</v>
      </c>
      <c r="D21" s="224"/>
      <c r="E21" s="224"/>
      <c r="F21" s="224"/>
      <c r="G21" s="224"/>
      <c r="H21" s="224"/>
      <c r="I21" s="224"/>
      <c r="J21" s="224"/>
      <c r="K21" s="225"/>
      <c r="L21" s="226" t="s">
        <v>133</v>
      </c>
      <c r="M21" s="241"/>
      <c r="N21" s="241"/>
      <c r="O21" s="241"/>
      <c r="P21" s="241"/>
      <c r="Q21" s="227"/>
      <c r="R21" s="227"/>
      <c r="S21" s="227"/>
      <c r="T21" s="229"/>
      <c r="U21" s="49"/>
      <c r="V21" s="50"/>
      <c r="W21" s="172"/>
      <c r="X21" s="31"/>
      <c r="Y21" s="29"/>
      <c r="Z21" s="29"/>
      <c r="AA21" s="29"/>
    </row>
    <row r="22" spans="1:27" s="3" customFormat="1" ht="18.75" thickBot="1">
      <c r="A22" s="268"/>
      <c r="B22" s="269"/>
      <c r="C22" s="100" t="s">
        <v>68</v>
      </c>
      <c r="D22" s="165" t="s">
        <v>61</v>
      </c>
      <c r="E22" s="166" t="s">
        <v>43</v>
      </c>
      <c r="F22" s="165" t="s">
        <v>47</v>
      </c>
      <c r="G22" s="165" t="s">
        <v>101</v>
      </c>
      <c r="H22" s="165" t="s">
        <v>71</v>
      </c>
      <c r="I22" s="90" t="s">
        <v>77</v>
      </c>
      <c r="J22" s="90" t="s">
        <v>78</v>
      </c>
      <c r="K22" s="91" t="s">
        <v>102</v>
      </c>
      <c r="L22" s="167" t="s">
        <v>68</v>
      </c>
      <c r="M22" s="166" t="s">
        <v>61</v>
      </c>
      <c r="N22" s="166" t="s">
        <v>43</v>
      </c>
      <c r="O22" s="166" t="s">
        <v>74</v>
      </c>
      <c r="P22" s="166" t="s">
        <v>75</v>
      </c>
      <c r="Q22" s="165" t="s">
        <v>76</v>
      </c>
      <c r="R22" s="165" t="s">
        <v>77</v>
      </c>
      <c r="S22" s="165" t="s">
        <v>78</v>
      </c>
      <c r="T22" s="91" t="s">
        <v>79</v>
      </c>
      <c r="U22" s="172"/>
      <c r="V22" s="172"/>
      <c r="W22" s="170"/>
      <c r="X22" s="23"/>
      <c r="Y22" s="29"/>
      <c r="Z22" s="29"/>
      <c r="AA22" s="29"/>
    </row>
    <row r="23" spans="1:27" s="3" customFormat="1" ht="24" customHeight="1">
      <c r="A23" s="270" t="s">
        <v>144</v>
      </c>
      <c r="B23" s="271"/>
      <c r="C23" s="111">
        <f>'[11]ССР_ААБЛ-25'!$H$22*0.5</f>
        <v>104345.60538635431</v>
      </c>
      <c r="D23" s="173">
        <f>'[11]ССР_ААБЛ-35'!$H$22*0.5</f>
        <v>105668.4930744459</v>
      </c>
      <c r="E23" s="173">
        <f>'[11]ССР_ААБЛ-50'!$H$22*0.5</f>
        <v>106155.08496630104</v>
      </c>
      <c r="F23" s="173">
        <f>'[11]ССР_ААБЛ-70'!$H$22*0.5</f>
        <v>108125.80934262591</v>
      </c>
      <c r="G23" s="173">
        <f>'[11]ССР_ААБЛ-95'!$H$22*0.5</f>
        <v>109421.48271909253</v>
      </c>
      <c r="H23" s="173">
        <f>'[11]ССР_ААБЛ-120'!$H$22*0.5</f>
        <v>111087.13466210109</v>
      </c>
      <c r="I23" s="173">
        <f>'[11]ССР_ААБЛ-150'!$H$22*0.5</f>
        <v>112618.211834124</v>
      </c>
      <c r="J23" s="173">
        <f>'[11]ССР_ААБЛ-185'!$H$22*0.5</f>
        <v>115080.83489307089</v>
      </c>
      <c r="K23" s="112">
        <f>'[11]ССР_ААБЛ-240'!$H$22*0.5</f>
        <v>118902.13245989624</v>
      </c>
      <c r="L23" s="111">
        <f>'[11]ССР_АСБ -25'!$H$22*0.5</f>
        <v>105948.25619795098</v>
      </c>
      <c r="M23" s="173">
        <f>'[11]ССР_АСБ -35'!$H$22*0.5</f>
        <v>105948.25619795098</v>
      </c>
      <c r="N23" s="173">
        <f>'[11]ССР_АСБ -50'!$H$22*0.5</f>
        <v>107433.74939800198</v>
      </c>
      <c r="O23" s="173">
        <f>'[11]ССР_АСБ -70'!$H$22*0.5</f>
        <v>110804.368317274</v>
      </c>
      <c r="P23" s="173">
        <f>'[11]ССР_АСБ -95'!$H$22*0.5</f>
        <v>110891.19161840103</v>
      </c>
      <c r="Q23" s="173">
        <f>'[11]ССР_АСБ -120'!$H$22*0.5</f>
        <v>112893.75673932717</v>
      </c>
      <c r="R23" s="173">
        <f>'[11]ССР_АСБ -150'!$H$22*0.5</f>
        <v>114933.6054671796</v>
      </c>
      <c r="S23" s="173">
        <f>'[11]ССР_АСБ -185'!$H$22*0.5</f>
        <v>118794.41530810168</v>
      </c>
      <c r="T23" s="112">
        <f>'[11]ССР_АСБ -240'!$H$22*0.5</f>
        <v>122979.38062755483</v>
      </c>
      <c r="U23" s="170"/>
      <c r="V23" s="170"/>
      <c r="W23" s="170"/>
      <c r="X23" s="21"/>
      <c r="Y23" s="29"/>
      <c r="Z23" s="29"/>
      <c r="AA23" s="29"/>
    </row>
    <row r="24" spans="1:27" ht="21" customHeight="1" thickBot="1">
      <c r="A24" s="152" t="s">
        <v>145</v>
      </c>
      <c r="B24" s="153"/>
      <c r="C24" s="82">
        <f>'[11]ССР_ААБЛ-25'!$H$22*0.5</f>
        <v>104345.60538635431</v>
      </c>
      <c r="D24" s="168">
        <f>'[11]ССР_ААБЛ-35'!$H$22*0.5</f>
        <v>105668.4930744459</v>
      </c>
      <c r="E24" s="168">
        <f>'[11]ССР_ААБЛ-50'!$H$22*0.5</f>
        <v>106155.08496630104</v>
      </c>
      <c r="F24" s="168">
        <f>'[11]ССР_ААБЛ-70'!$H$22*0.5</f>
        <v>108125.80934262591</v>
      </c>
      <c r="G24" s="168">
        <f>'[11]ССР_ААБЛ-95'!$H$22*0.5</f>
        <v>109421.48271909253</v>
      </c>
      <c r="H24" s="168">
        <f>'[11]ССР_ААБЛ-120'!$H$22*0.5</f>
        <v>111087.13466210109</v>
      </c>
      <c r="I24" s="168">
        <f>'[11]ССР_ААБЛ-150'!$H$22*0.5</f>
        <v>112618.211834124</v>
      </c>
      <c r="J24" s="168">
        <f>'[11]ССР_ААБЛ-185'!$H$22*0.5</f>
        <v>115080.83489307089</v>
      </c>
      <c r="K24" s="169">
        <f>'[11]ССР_ААБЛ-240'!$H$22*0.5</f>
        <v>118902.13245989624</v>
      </c>
      <c r="L24" s="82">
        <f>'[11]ССР_АСБ -25'!$H$22*0.5</f>
        <v>105948.25619795098</v>
      </c>
      <c r="M24" s="168">
        <f>'[11]ССР_АСБ -35'!$H$22*0.5</f>
        <v>105948.25619795098</v>
      </c>
      <c r="N24" s="168">
        <f>'[11]ССР_АСБ -50'!$H$22*0.5</f>
        <v>107433.74939800198</v>
      </c>
      <c r="O24" s="168">
        <f>'[11]ССР_АСБ -70'!$H$22*0.5</f>
        <v>110804.368317274</v>
      </c>
      <c r="P24" s="168">
        <f>'[11]ССР_АСБ -95'!$H$22*0.5</f>
        <v>110891.19161840103</v>
      </c>
      <c r="Q24" s="168">
        <f>'[11]ССР_АСБ -120'!$H$22*0.5</f>
        <v>112893.75673932717</v>
      </c>
      <c r="R24" s="168">
        <f>'[11]ССР_АСБ -150'!$H$22*0.5</f>
        <v>114933.6054671796</v>
      </c>
      <c r="S24" s="168">
        <f>'[11]ССР_АСБ -185'!$H$22*0.5</f>
        <v>118794.41530810168</v>
      </c>
      <c r="T24" s="169">
        <f>'[11]ССР_АСБ -240'!$H$22*0.5</f>
        <v>122979.38062755483</v>
      </c>
      <c r="U24" s="170"/>
      <c r="V24" s="170"/>
      <c r="W24" s="170"/>
      <c r="X24" s="21"/>
      <c r="Y24" s="32"/>
      <c r="Z24" s="32"/>
      <c r="AA24" s="32"/>
    </row>
    <row r="25" spans="1:27" ht="15" customHeight="1" thickBot="1">
      <c r="A25" s="172"/>
      <c r="B25" s="48"/>
      <c r="C25" s="170"/>
      <c r="D25" s="170"/>
      <c r="E25" s="170"/>
      <c r="F25" s="170"/>
      <c r="G25" s="170"/>
      <c r="H25" s="170"/>
      <c r="I25" s="170"/>
      <c r="J25" s="170"/>
      <c r="K25" s="170"/>
      <c r="L25" s="170"/>
      <c r="M25" s="170"/>
      <c r="N25" s="170"/>
      <c r="O25" s="170"/>
      <c r="P25" s="170"/>
      <c r="Q25" s="170"/>
      <c r="R25" s="170"/>
      <c r="S25" s="170"/>
      <c r="T25" s="170"/>
      <c r="U25" s="170"/>
      <c r="V25" s="170"/>
      <c r="W25" s="170"/>
      <c r="X25" s="69"/>
      <c r="Y25" s="32"/>
      <c r="Z25" s="32"/>
      <c r="AA25" s="32"/>
    </row>
    <row r="26" spans="1:27" ht="20.100000000000001" customHeight="1">
      <c r="A26" s="266" t="s">
        <v>67</v>
      </c>
      <c r="B26" s="267"/>
      <c r="C26" s="230" t="s">
        <v>41</v>
      </c>
      <c r="D26" s="231"/>
      <c r="E26" s="231"/>
      <c r="F26" s="231"/>
      <c r="G26" s="231"/>
      <c r="H26" s="232"/>
      <c r="I26" s="233" t="s">
        <v>138</v>
      </c>
      <c r="J26" s="234"/>
      <c r="K26" s="234"/>
      <c r="L26" s="234"/>
      <c r="M26" s="234"/>
      <c r="N26" s="235"/>
      <c r="O26" s="223" t="s">
        <v>42</v>
      </c>
      <c r="P26" s="224"/>
      <c r="Q26" s="224"/>
      <c r="R26" s="224"/>
      <c r="S26" s="224"/>
      <c r="T26" s="224"/>
      <c r="U26" s="224"/>
      <c r="V26" s="224"/>
      <c r="W26" s="225"/>
      <c r="X26" s="69"/>
      <c r="Y26" s="32"/>
      <c r="Z26" s="32"/>
      <c r="AA26" s="32"/>
    </row>
    <row r="27" spans="1:27" ht="29.25" customHeight="1" thickBot="1">
      <c r="A27" s="268"/>
      <c r="B27" s="269"/>
      <c r="C27" s="92" t="s">
        <v>103</v>
      </c>
      <c r="D27" s="93" t="s">
        <v>104</v>
      </c>
      <c r="E27" s="93" t="s">
        <v>105</v>
      </c>
      <c r="F27" s="93" t="s">
        <v>106</v>
      </c>
      <c r="G27" s="93" t="s">
        <v>107</v>
      </c>
      <c r="H27" s="94" t="s">
        <v>108</v>
      </c>
      <c r="I27" s="95" t="s">
        <v>109</v>
      </c>
      <c r="J27" s="96" t="s">
        <v>110</v>
      </c>
      <c r="K27" s="97" t="s">
        <v>111</v>
      </c>
      <c r="L27" s="98" t="s">
        <v>112</v>
      </c>
      <c r="M27" s="97" t="s">
        <v>113</v>
      </c>
      <c r="N27" s="99" t="s">
        <v>114</v>
      </c>
      <c r="O27" s="167" t="s">
        <v>92</v>
      </c>
      <c r="P27" s="165" t="s">
        <v>93</v>
      </c>
      <c r="Q27" s="165" t="s">
        <v>94</v>
      </c>
      <c r="R27" s="165" t="s">
        <v>95</v>
      </c>
      <c r="S27" s="165" t="s">
        <v>96</v>
      </c>
      <c r="T27" s="165" t="s">
        <v>97</v>
      </c>
      <c r="U27" s="165" t="s">
        <v>98</v>
      </c>
      <c r="V27" s="165" t="s">
        <v>99</v>
      </c>
      <c r="W27" s="91" t="s">
        <v>100</v>
      </c>
      <c r="X27" s="69"/>
      <c r="Y27" s="32"/>
      <c r="Z27" s="32"/>
      <c r="AA27" s="32"/>
    </row>
    <row r="28" spans="1:27" ht="17.25" customHeight="1">
      <c r="A28" s="270" t="s">
        <v>144</v>
      </c>
      <c r="B28" s="271"/>
      <c r="C28" s="111">
        <f>'[12]ССР_ААБЛ-10 -70'!$H$22*0.5</f>
        <v>84971.333155351254</v>
      </c>
      <c r="D28" s="173">
        <f>'[12]ССР_ААБЛ-10 -95'!$H$22*0.5</f>
        <v>86012.144503449657</v>
      </c>
      <c r="E28" s="173">
        <f>'[12]ССР_ААБЛ-10 -120'!$H$22*0.5</f>
        <v>87570.435987097575</v>
      </c>
      <c r="F28" s="173">
        <f>'[12]ССР_ААБЛ-10 -150'!$H$22*0.5</f>
        <v>89005.03842440981</v>
      </c>
      <c r="G28" s="173">
        <f>'[12]ССР_ААБЛ-10 -185'!$H$22*0.5</f>
        <v>91126.530087137246</v>
      </c>
      <c r="H28" s="112">
        <f>'[12]ССР_ААБЛ-10 -240'!$H$22*0.5</f>
        <v>93780.469756807928</v>
      </c>
      <c r="I28" s="111">
        <f>'[12]ССР_АСБ-10 -10'!$H$22*0.5</f>
        <v>86810.068120294847</v>
      </c>
      <c r="J28" s="173">
        <f>'[12]ССР_АСБ-10 -95'!$H$22*0.5</f>
        <v>88463.337551514065</v>
      </c>
      <c r="K28" s="173">
        <f>'[12]ССР_АСБ-10 -120'!$H$22*0.5</f>
        <v>90025.983325021938</v>
      </c>
      <c r="L28" s="173">
        <f>'[12]ССР_АСБ-10 -150'!$H$22*0.5</f>
        <v>91745.38353348992</v>
      </c>
      <c r="M28" s="173">
        <f>'[12]ССР_АСБ-10 -185'!$H$22*0.5</f>
        <v>93966.207433648611</v>
      </c>
      <c r="N28" s="112">
        <f>'[12]ССР_АСБ-10 -240'!$H$22*0.5</f>
        <v>97394.666412166989</v>
      </c>
      <c r="O28" s="111">
        <f>'[13]ССР_АПвПг-70'!$H$22*0.5</f>
        <v>90667.20547974862</v>
      </c>
      <c r="P28" s="173">
        <f>'[13]ССР_АПвПг-95'!$H$22*0.5</f>
        <v>94268.883551760198</v>
      </c>
      <c r="Q28" s="173">
        <f>'[13]ССР_АПвПг-120'!$H$22*0.5</f>
        <v>99088.265997432667</v>
      </c>
      <c r="R28" s="173">
        <f>'[13]ССР_АПвПг-150'!$H$22*0.5</f>
        <v>100206.36599054612</v>
      </c>
      <c r="S28" s="173">
        <f>'[13]ССР_АПвПг-185'!$H$22*0.5</f>
        <v>111371.34866643025</v>
      </c>
      <c r="T28" s="173">
        <f>'[13]ССР_АПвПг-240'!$H$22*0.5</f>
        <v>109002.16757930654</v>
      </c>
      <c r="U28" s="173">
        <f>'[13]ССР_АПвПг-300'!$H$22*0.5</f>
        <v>112207.06098782551</v>
      </c>
      <c r="V28" s="173">
        <f>'[13]ССР_АПвПг-400'!$H$22*0.5</f>
        <v>114176.28857701103</v>
      </c>
      <c r="W28" s="112">
        <f>'[13]ССР_АПвПг-500'!$H$22*0.5</f>
        <v>118895.65842746165</v>
      </c>
      <c r="X28" s="69"/>
      <c r="Y28" s="24"/>
      <c r="Z28" s="24"/>
      <c r="AA28" s="24"/>
    </row>
    <row r="29" spans="1:27" ht="18.75" customHeight="1" thickBot="1">
      <c r="A29" s="152" t="s">
        <v>145</v>
      </c>
      <c r="B29" s="153"/>
      <c r="C29" s="82">
        <f>'[12]ССР_ААБЛ-10 -70'!$H$22*0.5</f>
        <v>84971.333155351254</v>
      </c>
      <c r="D29" s="168">
        <f>'[12]ССР_ААБЛ-10 -95'!$H$22*0.5</f>
        <v>86012.144503449657</v>
      </c>
      <c r="E29" s="168">
        <f>'[12]ССР_ААБЛ-10 -120'!$H$22*0.5</f>
        <v>87570.435987097575</v>
      </c>
      <c r="F29" s="168">
        <f>'[12]ССР_ААБЛ-10 -150'!$H$22*0.5</f>
        <v>89005.03842440981</v>
      </c>
      <c r="G29" s="168">
        <f>'[12]ССР_ААБЛ-10 -185'!$H$22*0.5</f>
        <v>91126.530087137246</v>
      </c>
      <c r="H29" s="169">
        <f>'[12]ССР_ААБЛ-10 -240'!$H$22*0.5</f>
        <v>93780.469756807928</v>
      </c>
      <c r="I29" s="82">
        <f>'[12]ССР_АСБ-10 -10'!$H$22*0.5</f>
        <v>86810.068120294847</v>
      </c>
      <c r="J29" s="168">
        <f>'[12]ССР_АСБ-10 -95'!$H$22*0.5</f>
        <v>88463.337551514065</v>
      </c>
      <c r="K29" s="168">
        <f>'[12]ССР_АСБ-10 -120'!$H$22*0.5</f>
        <v>90025.983325021938</v>
      </c>
      <c r="L29" s="168">
        <f>'[12]ССР_АСБ-10 -150'!$H$22*0.5</f>
        <v>91745.38353348992</v>
      </c>
      <c r="M29" s="168">
        <f>'[12]ССР_АСБ-10 -185'!$H$22*0.5</f>
        <v>93966.207433648611</v>
      </c>
      <c r="N29" s="169">
        <f>'[12]ССР_АСБ-10 -240'!$H$22*0.5</f>
        <v>97394.666412166989</v>
      </c>
      <c r="O29" s="82">
        <f>'[13]ССР_АПвПг-70'!$H$22*0.5</f>
        <v>90667.20547974862</v>
      </c>
      <c r="P29" s="168">
        <f>'[13]ССР_АПвПг-95'!$H$22*0.5</f>
        <v>94268.883551760198</v>
      </c>
      <c r="Q29" s="168">
        <f>'[13]ССР_АПвПг-120'!$H$22*0.5</f>
        <v>99088.265997432667</v>
      </c>
      <c r="R29" s="168">
        <f>'[13]ССР_АПвПг-150'!$H$22*0.5</f>
        <v>100206.36599054612</v>
      </c>
      <c r="S29" s="168">
        <f>'[13]ССР_АПвПг-185'!$H$22*0.5</f>
        <v>111371.34866643025</v>
      </c>
      <c r="T29" s="168">
        <f>'[13]ССР_АПвПг-240'!$H$22*0.5</f>
        <v>109002.16757930654</v>
      </c>
      <c r="U29" s="168">
        <f>'[13]ССР_АПвПг-300'!$H$22*0.5</f>
        <v>112207.06098782551</v>
      </c>
      <c r="V29" s="168">
        <f>'[13]ССР_АПвПг-400'!$H$22*0.5</f>
        <v>114176.28857701103</v>
      </c>
      <c r="W29" s="169">
        <f>'[13]ССР_АПвПг-500'!$H$22*0.5</f>
        <v>118895.65842746165</v>
      </c>
      <c r="X29" s="69"/>
      <c r="Y29" s="25"/>
      <c r="Z29" s="25"/>
      <c r="AA29" s="25"/>
    </row>
    <row r="30" spans="1:27" ht="20.100000000000001" customHeight="1">
      <c r="A30" s="71"/>
      <c r="B30" s="48"/>
      <c r="C30" s="170"/>
      <c r="D30" s="170"/>
      <c r="E30" s="170"/>
      <c r="F30" s="170"/>
      <c r="G30" s="170"/>
      <c r="H30" s="170"/>
      <c r="I30" s="170"/>
      <c r="J30" s="170"/>
      <c r="K30" s="170"/>
      <c r="L30" s="170"/>
      <c r="M30" s="170"/>
      <c r="N30" s="170"/>
      <c r="O30" s="170"/>
      <c r="P30" s="170"/>
      <c r="Q30" s="170"/>
      <c r="R30" s="170"/>
      <c r="S30" s="170"/>
      <c r="T30" s="7"/>
      <c r="U30" s="69"/>
      <c r="V30" s="69"/>
      <c r="W30" s="21"/>
      <c r="X30" s="69"/>
      <c r="Y30" s="36"/>
      <c r="Z30" s="36"/>
      <c r="AA30" s="36"/>
    </row>
    <row r="31" spans="1:27" ht="17.25" customHeight="1" thickBot="1">
      <c r="A31" s="198" t="s">
        <v>153</v>
      </c>
      <c r="B31" s="198"/>
      <c r="C31" s="198"/>
      <c r="D31" s="198"/>
      <c r="E31" s="198"/>
      <c r="F31" s="198"/>
      <c r="G31" s="198"/>
      <c r="H31" s="198"/>
      <c r="I31" s="198"/>
      <c r="J31" s="198"/>
      <c r="K31" s="198"/>
      <c r="L31" s="198"/>
      <c r="M31" s="198"/>
      <c r="N31" s="198"/>
      <c r="O31" s="198"/>
      <c r="P31" s="198"/>
      <c r="Q31" s="198"/>
      <c r="R31" s="198"/>
      <c r="S31" s="198"/>
      <c r="T31" s="198"/>
      <c r="U31" s="24"/>
      <c r="V31" s="33"/>
      <c r="W31" s="33"/>
      <c r="X31" s="33"/>
    </row>
    <row r="32" spans="1:27">
      <c r="A32" s="158" t="s">
        <v>115</v>
      </c>
      <c r="B32" s="163" t="s">
        <v>116</v>
      </c>
      <c r="C32" s="164" t="s">
        <v>117</v>
      </c>
      <c r="D32" s="238" t="s">
        <v>118</v>
      </c>
      <c r="E32" s="239"/>
      <c r="F32" s="239"/>
      <c r="G32" s="239"/>
      <c r="H32" s="239"/>
      <c r="I32" s="239"/>
      <c r="J32" s="240"/>
      <c r="K32" s="238" t="s">
        <v>119</v>
      </c>
      <c r="L32" s="239"/>
      <c r="M32" s="239"/>
      <c r="N32" s="239"/>
      <c r="O32" s="239"/>
      <c r="P32" s="239"/>
      <c r="Q32" s="240"/>
      <c r="R32" s="238" t="s">
        <v>120</v>
      </c>
      <c r="S32" s="239"/>
      <c r="T32" s="239"/>
      <c r="U32" s="239"/>
      <c r="V32" s="239"/>
      <c r="W32" s="239"/>
      <c r="X32" s="240"/>
    </row>
    <row r="33" spans="1:24" ht="15.75" customHeight="1">
      <c r="A33" s="254" t="s">
        <v>121</v>
      </c>
      <c r="B33" s="255"/>
      <c r="C33" s="255"/>
      <c r="D33" s="244" t="s">
        <v>48</v>
      </c>
      <c r="E33" s="245"/>
      <c r="F33" s="245"/>
      <c r="G33" s="246"/>
      <c r="H33" s="242" t="s">
        <v>49</v>
      </c>
      <c r="I33" s="242"/>
      <c r="J33" s="243"/>
      <c r="K33" s="244" t="s">
        <v>48</v>
      </c>
      <c r="L33" s="245"/>
      <c r="M33" s="245"/>
      <c r="N33" s="246"/>
      <c r="O33" s="242" t="s">
        <v>49</v>
      </c>
      <c r="P33" s="242"/>
      <c r="Q33" s="243"/>
      <c r="R33" s="244" t="s">
        <v>48</v>
      </c>
      <c r="S33" s="245"/>
      <c r="T33" s="245"/>
      <c r="U33" s="246"/>
      <c r="V33" s="242" t="s">
        <v>49</v>
      </c>
      <c r="W33" s="242"/>
      <c r="X33" s="243"/>
    </row>
    <row r="34" spans="1:24" ht="15.75" customHeight="1">
      <c r="A34" s="247" t="s">
        <v>50</v>
      </c>
      <c r="B34" s="248"/>
      <c r="C34" s="248"/>
      <c r="D34" s="251" t="s">
        <v>50</v>
      </c>
      <c r="E34" s="242"/>
      <c r="F34" s="252" t="s">
        <v>51</v>
      </c>
      <c r="G34" s="246"/>
      <c r="H34" s="242" t="s">
        <v>50</v>
      </c>
      <c r="I34" s="252" t="s">
        <v>51</v>
      </c>
      <c r="J34" s="253"/>
      <c r="K34" s="251" t="s">
        <v>50</v>
      </c>
      <c r="L34" s="242"/>
      <c r="M34" s="252" t="s">
        <v>51</v>
      </c>
      <c r="N34" s="246"/>
      <c r="O34" s="242" t="s">
        <v>50</v>
      </c>
      <c r="P34" s="252" t="s">
        <v>51</v>
      </c>
      <c r="Q34" s="253"/>
      <c r="R34" s="251" t="s">
        <v>50</v>
      </c>
      <c r="S34" s="242"/>
      <c r="T34" s="252" t="s">
        <v>51</v>
      </c>
      <c r="U34" s="246"/>
      <c r="V34" s="242" t="s">
        <v>50</v>
      </c>
      <c r="W34" s="252" t="s">
        <v>51</v>
      </c>
      <c r="X34" s="253"/>
    </row>
    <row r="35" spans="1:24" ht="30">
      <c r="A35" s="249"/>
      <c r="B35" s="250"/>
      <c r="C35" s="250"/>
      <c r="D35" s="162" t="s">
        <v>52</v>
      </c>
      <c r="E35" s="159" t="s">
        <v>53</v>
      </c>
      <c r="F35" s="52" t="s">
        <v>52</v>
      </c>
      <c r="G35" s="159" t="s">
        <v>53</v>
      </c>
      <c r="H35" s="242"/>
      <c r="I35" s="161" t="s">
        <v>52</v>
      </c>
      <c r="J35" s="160" t="s">
        <v>53</v>
      </c>
      <c r="K35" s="162" t="s">
        <v>52</v>
      </c>
      <c r="L35" s="159" t="s">
        <v>53</v>
      </c>
      <c r="M35" s="52" t="s">
        <v>52</v>
      </c>
      <c r="N35" s="159" t="s">
        <v>53</v>
      </c>
      <c r="O35" s="242"/>
      <c r="P35" s="161" t="s">
        <v>52</v>
      </c>
      <c r="Q35" s="160" t="s">
        <v>53</v>
      </c>
      <c r="R35" s="162" t="s">
        <v>52</v>
      </c>
      <c r="S35" s="159" t="s">
        <v>53</v>
      </c>
      <c r="T35" s="52" t="s">
        <v>52</v>
      </c>
      <c r="U35" s="159" t="s">
        <v>53</v>
      </c>
      <c r="V35" s="242"/>
      <c r="W35" s="161" t="s">
        <v>52</v>
      </c>
      <c r="X35" s="160" t="s">
        <v>53</v>
      </c>
    </row>
    <row r="36" spans="1:24" ht="16.5" thickBot="1">
      <c r="A36" s="144">
        <f>'[14]ССР_СТП 16кВа'!$H$22*0.5</f>
        <v>1867.398112644566</v>
      </c>
      <c r="B36" s="145">
        <f>'[14]ССР_СТП 25кВа '!$H$22*0.5</f>
        <v>1212.962869398955</v>
      </c>
      <c r="C36" s="146">
        <f>'[14]ССР_СТП 40кВа'!$H$22*0.5</f>
        <v>772.54812835592986</v>
      </c>
      <c r="D36" s="147">
        <f>'[15]ССР_КТПт 63кВА'!$H$22*0.5</f>
        <v>632.82753960428329</v>
      </c>
      <c r="E36" s="145">
        <f>'[15]ССР_КТПп 63кВА'!$H$22*0.5</f>
        <v>1316.6568273235043</v>
      </c>
      <c r="F36" s="145">
        <f>'[16]ССР_2КТПт 63 кВА'!$H$22*0.5</f>
        <v>5121.7918703371579</v>
      </c>
      <c r="G36" s="145">
        <f>'[16]ССР_2КТПп 63 кВА'!$H$22*0.5</f>
        <v>2995.3374628972947</v>
      </c>
      <c r="H36" s="145">
        <f>'[17]ССР_БКТП-63'!$H$22*0.5</f>
        <v>3783.4176214435711</v>
      </c>
      <c r="I36" s="145">
        <f>'[18]ССР_БКТП-63 т'!$H$22*0.5</f>
        <v>6985.3670090940013</v>
      </c>
      <c r="J36" s="145">
        <f>'[18]ССР_БКТП-63 п'!$H$22*0.5</f>
        <v>7142.896152976411</v>
      </c>
      <c r="K36" s="145">
        <f>'[15]ССР_КТПт 100кВА'!$H$22*0.5</f>
        <v>412.01866518790331</v>
      </c>
      <c r="L36" s="145">
        <f>'[15]ССР_КТПп 100кВА'!$H$22*0.5</f>
        <v>859.26680940758308</v>
      </c>
      <c r="M36" s="145">
        <f>'[16]ССР_2КТПт 100 кВА'!$H$22*0.5</f>
        <v>3325.972238958328</v>
      </c>
      <c r="N36" s="145">
        <f>'[16]ССР_2КТПп 100 кВА'!$H$22*0.5</f>
        <v>1946.4895259800719</v>
      </c>
      <c r="O36" s="145">
        <f>'[17]ССР_БКТП-100'!$H$22*0.5</f>
        <v>2681.2831834472031</v>
      </c>
      <c r="P36" s="145">
        <f>'[18]ССР_БКТП-100 т'!$H$22*0.5</f>
        <v>4500.0245763751391</v>
      </c>
      <c r="Q36" s="145">
        <f>'[18]ССР_БКТП-100 п'!$H$22*0.5</f>
        <v>4748.1329779899324</v>
      </c>
      <c r="R36" s="148">
        <f>'[15]ССР_КТПт 160кВА'!$H$22*0.5</f>
        <v>279.87801787700931</v>
      </c>
      <c r="S36" s="148">
        <f>'[15]ССР_КТПп 160кВА'!$H$22*0.5</f>
        <v>561.85259604121882</v>
      </c>
      <c r="T36" s="168">
        <f>'[16]ССР_2КТПт 160 кВА'!$H$22*0.5</f>
        <v>2140.7597497526526</v>
      </c>
      <c r="U36" s="168">
        <f>'[16]ССР_2КТПп 160 кВА'!$H$22*0.5</f>
        <v>1241.3667938990243</v>
      </c>
      <c r="V36" s="168">
        <f>'[17]ССР_БКТП-160'!$H$22*0.5</f>
        <v>1737.8290900582003</v>
      </c>
      <c r="W36" s="168">
        <f>'[18]ССР_БКТП-160 т'!$H$22*0.5</f>
        <v>2874.5424606381607</v>
      </c>
      <c r="X36" s="169">
        <f>'[18]ССР_БКТП-160 п'!$H$22*0.5</f>
        <v>3060.6237618492555</v>
      </c>
    </row>
    <row r="37" spans="1:24">
      <c r="A37" s="23"/>
      <c r="B37" s="23"/>
      <c r="C37" s="23"/>
      <c r="D37" s="170"/>
      <c r="E37" s="170"/>
      <c r="F37" s="170"/>
      <c r="G37" s="170"/>
      <c r="H37" s="170"/>
      <c r="I37" s="170"/>
      <c r="J37" s="170"/>
      <c r="K37" s="170"/>
      <c r="L37" s="170"/>
      <c r="M37" s="170"/>
      <c r="N37" s="170"/>
      <c r="O37" s="170"/>
      <c r="P37" s="170"/>
      <c r="Q37" s="170"/>
      <c r="R37" s="170"/>
      <c r="S37" s="170"/>
      <c r="T37" s="170"/>
      <c r="U37" s="170"/>
      <c r="V37" s="170"/>
      <c r="W37" s="170"/>
      <c r="X37" s="170"/>
    </row>
    <row r="38" spans="1:24" ht="15.75" thickBot="1">
      <c r="A38" s="7"/>
      <c r="B38" s="7"/>
      <c r="C38" s="7"/>
      <c r="D38" s="7"/>
      <c r="E38" s="7"/>
      <c r="F38" s="7"/>
      <c r="G38" s="7"/>
      <c r="H38" s="7"/>
      <c r="I38" s="7"/>
      <c r="J38" s="7"/>
      <c r="K38" s="7"/>
      <c r="L38" s="7"/>
      <c r="M38" s="7"/>
      <c r="N38" s="7"/>
      <c r="O38" s="7"/>
      <c r="P38" s="7"/>
      <c r="Q38" s="7"/>
      <c r="R38" s="7"/>
      <c r="S38" s="7"/>
      <c r="T38" s="7"/>
      <c r="U38" s="7"/>
      <c r="V38" s="7"/>
      <c r="W38" s="7"/>
      <c r="X38" s="7"/>
    </row>
    <row r="39" spans="1:24" ht="15" customHeight="1">
      <c r="A39" s="238" t="s">
        <v>122</v>
      </c>
      <c r="B39" s="239"/>
      <c r="C39" s="239"/>
      <c r="D39" s="239"/>
      <c r="E39" s="239"/>
      <c r="F39" s="239"/>
      <c r="G39" s="240"/>
      <c r="H39" s="238" t="s">
        <v>123</v>
      </c>
      <c r="I39" s="239"/>
      <c r="J39" s="239"/>
      <c r="K39" s="239"/>
      <c r="L39" s="239"/>
      <c r="M39" s="239"/>
      <c r="N39" s="240"/>
      <c r="O39" s="238" t="s">
        <v>124</v>
      </c>
      <c r="P39" s="239"/>
      <c r="Q39" s="239"/>
      <c r="R39" s="239"/>
      <c r="S39" s="239"/>
      <c r="T39" s="239"/>
      <c r="U39" s="240"/>
      <c r="V39" s="7"/>
      <c r="W39" s="7"/>
      <c r="X39" s="7"/>
    </row>
    <row r="40" spans="1:24" ht="15" customHeight="1">
      <c r="A40" s="244" t="s">
        <v>48</v>
      </c>
      <c r="B40" s="245"/>
      <c r="C40" s="245"/>
      <c r="D40" s="246"/>
      <c r="E40" s="242" t="s">
        <v>49</v>
      </c>
      <c r="F40" s="242"/>
      <c r="G40" s="243"/>
      <c r="H40" s="244" t="s">
        <v>48</v>
      </c>
      <c r="I40" s="245"/>
      <c r="J40" s="245"/>
      <c r="K40" s="246"/>
      <c r="L40" s="242" t="s">
        <v>49</v>
      </c>
      <c r="M40" s="242"/>
      <c r="N40" s="243"/>
      <c r="O40" s="244" t="s">
        <v>48</v>
      </c>
      <c r="P40" s="245"/>
      <c r="Q40" s="245"/>
      <c r="R40" s="246"/>
      <c r="S40" s="242" t="s">
        <v>49</v>
      </c>
      <c r="T40" s="242"/>
      <c r="U40" s="243"/>
      <c r="V40" s="7"/>
      <c r="W40" s="7"/>
      <c r="X40" s="7"/>
    </row>
    <row r="41" spans="1:24" ht="15.75" customHeight="1">
      <c r="A41" s="251" t="s">
        <v>50</v>
      </c>
      <c r="B41" s="242"/>
      <c r="C41" s="252" t="s">
        <v>51</v>
      </c>
      <c r="D41" s="246"/>
      <c r="E41" s="242" t="s">
        <v>50</v>
      </c>
      <c r="F41" s="252" t="s">
        <v>51</v>
      </c>
      <c r="G41" s="253"/>
      <c r="H41" s="251" t="s">
        <v>50</v>
      </c>
      <c r="I41" s="242"/>
      <c r="J41" s="252" t="s">
        <v>51</v>
      </c>
      <c r="K41" s="246"/>
      <c r="L41" s="242" t="s">
        <v>50</v>
      </c>
      <c r="M41" s="252" t="s">
        <v>51</v>
      </c>
      <c r="N41" s="253"/>
      <c r="O41" s="251" t="s">
        <v>50</v>
      </c>
      <c r="P41" s="242"/>
      <c r="Q41" s="252" t="s">
        <v>51</v>
      </c>
      <c r="R41" s="246"/>
      <c r="S41" s="242" t="s">
        <v>50</v>
      </c>
      <c r="T41" s="252" t="s">
        <v>51</v>
      </c>
      <c r="U41" s="253"/>
      <c r="V41" s="7"/>
      <c r="W41" s="7"/>
      <c r="X41" s="7"/>
    </row>
    <row r="42" spans="1:24" ht="15" customHeight="1">
      <c r="A42" s="162" t="s">
        <v>52</v>
      </c>
      <c r="B42" s="159" t="s">
        <v>53</v>
      </c>
      <c r="C42" s="52" t="s">
        <v>52</v>
      </c>
      <c r="D42" s="159" t="s">
        <v>53</v>
      </c>
      <c r="E42" s="242"/>
      <c r="F42" s="161" t="s">
        <v>52</v>
      </c>
      <c r="G42" s="160" t="s">
        <v>53</v>
      </c>
      <c r="H42" s="162" t="s">
        <v>52</v>
      </c>
      <c r="I42" s="159" t="s">
        <v>53</v>
      </c>
      <c r="J42" s="52" t="s">
        <v>52</v>
      </c>
      <c r="K42" s="159" t="s">
        <v>53</v>
      </c>
      <c r="L42" s="242"/>
      <c r="M42" s="161" t="s">
        <v>52</v>
      </c>
      <c r="N42" s="160" t="s">
        <v>53</v>
      </c>
      <c r="O42" s="162" t="s">
        <v>52</v>
      </c>
      <c r="P42" s="159" t="s">
        <v>53</v>
      </c>
      <c r="Q42" s="52" t="s">
        <v>52</v>
      </c>
      <c r="R42" s="159" t="s">
        <v>53</v>
      </c>
      <c r="S42" s="242"/>
      <c r="T42" s="161" t="s">
        <v>52</v>
      </c>
      <c r="U42" s="160" t="s">
        <v>53</v>
      </c>
      <c r="V42" s="7"/>
      <c r="W42" s="7"/>
      <c r="X42" s="7"/>
    </row>
    <row r="43" spans="1:24" ht="15.75">
      <c r="A43" s="114">
        <f>'[15]ССР_КТПт 250кВА'!$H$22*0.5</f>
        <v>192.85681558123838</v>
      </c>
      <c r="B43" s="114">
        <f>'[15]ССР_КТПп 250кВА'!$H$22*0.5</f>
        <v>387.37380244723698</v>
      </c>
      <c r="C43" s="173">
        <f>'[16]ССР_2КТПт 250 кВА'!$H$22*0.5</f>
        <v>1409.7835841000649</v>
      </c>
      <c r="D43" s="173">
        <f>'[16]ССР_2КТПп 250 кВА'!$H$22*0.5</f>
        <v>854.02076448292598</v>
      </c>
      <c r="E43" s="173">
        <f>'[17]ССР_БКТП-250'!$H$22*0.5</f>
        <v>1092.3619455080645</v>
      </c>
      <c r="F43" s="173">
        <f>'[18]ССР_БКТП-250 т'!$H$22*0.5</f>
        <v>1879.4045190667896</v>
      </c>
      <c r="G43" s="173">
        <f>'[18]ССР_БКТП-250 п '!$H$22*0.5</f>
        <v>2077.8912403586255</v>
      </c>
      <c r="H43" s="173">
        <f>'[19]ССР_КТПт 400кВА'!$H$22*0.5</f>
        <v>143.29152340177862</v>
      </c>
      <c r="I43" s="173">
        <f>'[19]ССР_КТПп 400кВА'!$H$22*0.5</f>
        <v>252.26817664304468</v>
      </c>
      <c r="J43" s="173">
        <f>'[20]ССР_2КТПт 400кВА'!$H$22*0.5</f>
        <v>922.50466498579226</v>
      </c>
      <c r="K43" s="173">
        <f>'[20]ССР_2КТПп 400кВА '!$H$22*0.5</f>
        <v>587.55832280582024</v>
      </c>
      <c r="L43" s="173">
        <f>'[21]ССР_БКТП-400'!$H$22*0.5</f>
        <v>720.78026476512207</v>
      </c>
      <c r="M43" s="173">
        <f>'[22]ССР_2БКТП-400 т'!$H$22*0.5</f>
        <v>1230.9211509474396</v>
      </c>
      <c r="N43" s="173">
        <f>'[22]ССР_2БКТП-400 п'!$H$22*0.5</f>
        <v>1354.9753517548363</v>
      </c>
      <c r="O43" s="173">
        <f>'[19]ССР_КТПт 630кВА'!$H$22*0.5</f>
        <v>133.09888750828082</v>
      </c>
      <c r="P43" s="173">
        <f>'[19]ССР_КТПп 630кВА'!$H$22*0.5</f>
        <v>199.5525568550751</v>
      </c>
      <c r="Q43" s="173">
        <f>'[20]ССР_2КТПт 630кВА'!$H$22*0.5</f>
        <v>640.85244796887002</v>
      </c>
      <c r="R43" s="173">
        <f>'[20]ССР_2КТПп 630кВА'!$H$22*0.5</f>
        <v>436.06456092173829</v>
      </c>
      <c r="S43" s="173">
        <f>'[21]ССР_БКТП-630'!$H$22*0.5</f>
        <v>489.14409211941643</v>
      </c>
      <c r="T43" s="173">
        <f>'[22]ССР_2БКТП-630 т'!$H$22*0.5</f>
        <v>876.05472502623229</v>
      </c>
      <c r="U43" s="173">
        <f>'[22]ССР_2БКТП-630 п'!$H$22*0.5</f>
        <v>907.56055380271414</v>
      </c>
      <c r="V43" s="7"/>
      <c r="W43" s="7"/>
      <c r="X43" s="7"/>
    </row>
    <row r="44" spans="1:24" ht="15" customHeight="1" thickBot="1">
      <c r="A44" s="7"/>
      <c r="B44" s="7"/>
      <c r="C44" s="7"/>
      <c r="D44" s="7"/>
      <c r="E44" s="7"/>
      <c r="F44" s="7"/>
      <c r="G44" s="7"/>
      <c r="H44" s="7"/>
      <c r="I44" s="7"/>
      <c r="J44" s="7"/>
      <c r="K44" s="7"/>
      <c r="L44" s="7"/>
      <c r="M44" s="7"/>
      <c r="N44" s="7"/>
      <c r="O44" s="7"/>
      <c r="P44" s="7"/>
      <c r="Q44" s="7"/>
      <c r="R44" s="7"/>
      <c r="S44" s="7"/>
      <c r="T44" s="7"/>
      <c r="U44" s="7"/>
      <c r="V44" s="7"/>
      <c r="W44" s="7"/>
      <c r="X44" s="7"/>
    </row>
    <row r="45" spans="1:24" ht="15" customHeight="1" thickBot="1">
      <c r="A45" s="238" t="s">
        <v>125</v>
      </c>
      <c r="B45" s="239"/>
      <c r="C45" s="239"/>
      <c r="D45" s="239"/>
      <c r="E45" s="239"/>
      <c r="F45" s="239"/>
      <c r="G45" s="240"/>
      <c r="H45" s="256" t="s">
        <v>126</v>
      </c>
      <c r="I45" s="257"/>
      <c r="J45" s="258"/>
      <c r="K45" s="315" t="s">
        <v>127</v>
      </c>
      <c r="L45" s="316"/>
      <c r="M45" s="317"/>
      <c r="N45" s="236" t="s">
        <v>140</v>
      </c>
      <c r="O45" s="237"/>
      <c r="P45" s="190" t="s">
        <v>128</v>
      </c>
      <c r="Q45" s="191"/>
      <c r="R45" s="259" t="s">
        <v>129</v>
      </c>
      <c r="S45" s="191"/>
    </row>
    <row r="46" spans="1:24" ht="15" customHeight="1">
      <c r="A46" s="244" t="s">
        <v>48</v>
      </c>
      <c r="B46" s="245"/>
      <c r="C46" s="245"/>
      <c r="D46" s="246"/>
      <c r="E46" s="242" t="s">
        <v>49</v>
      </c>
      <c r="F46" s="242"/>
      <c r="G46" s="243"/>
      <c r="H46" s="246" t="s">
        <v>49</v>
      </c>
      <c r="I46" s="242"/>
      <c r="J46" s="252"/>
      <c r="K46" s="318" t="s">
        <v>130</v>
      </c>
      <c r="L46" s="319"/>
      <c r="M46" s="320"/>
      <c r="N46" s="263" t="s">
        <v>130</v>
      </c>
      <c r="O46" s="264"/>
      <c r="P46" s="192"/>
      <c r="Q46" s="193"/>
      <c r="R46" s="260"/>
      <c r="S46" s="193"/>
    </row>
    <row r="47" spans="1:24">
      <c r="A47" s="251" t="s">
        <v>50</v>
      </c>
      <c r="B47" s="242"/>
      <c r="C47" s="252" t="s">
        <v>51</v>
      </c>
      <c r="D47" s="246"/>
      <c r="E47" s="242" t="s">
        <v>50</v>
      </c>
      <c r="F47" s="252" t="s">
        <v>51</v>
      </c>
      <c r="G47" s="253"/>
      <c r="H47" s="246" t="s">
        <v>50</v>
      </c>
      <c r="I47" s="242" t="s">
        <v>51</v>
      </c>
      <c r="J47" s="252"/>
      <c r="K47" s="251" t="s">
        <v>50</v>
      </c>
      <c r="L47" s="244" t="s">
        <v>51</v>
      </c>
      <c r="M47" s="253"/>
      <c r="N47" s="246" t="s">
        <v>50</v>
      </c>
      <c r="O47" s="188" t="s">
        <v>51</v>
      </c>
      <c r="P47" s="192"/>
      <c r="Q47" s="193"/>
      <c r="R47" s="260"/>
      <c r="S47" s="193"/>
    </row>
    <row r="48" spans="1:24" ht="30">
      <c r="A48" s="167" t="s">
        <v>52</v>
      </c>
      <c r="B48" s="165" t="s">
        <v>53</v>
      </c>
      <c r="C48" s="101" t="s">
        <v>52</v>
      </c>
      <c r="D48" s="165" t="s">
        <v>53</v>
      </c>
      <c r="E48" s="261"/>
      <c r="F48" s="166" t="s">
        <v>52</v>
      </c>
      <c r="G48" s="91" t="s">
        <v>53</v>
      </c>
      <c r="H48" s="262"/>
      <c r="I48" s="165" t="s">
        <v>52</v>
      </c>
      <c r="J48" s="90" t="s">
        <v>53</v>
      </c>
      <c r="K48" s="272"/>
      <c r="L48" s="167" t="s">
        <v>52</v>
      </c>
      <c r="M48" s="91" t="s">
        <v>53</v>
      </c>
      <c r="N48" s="262"/>
      <c r="O48" s="189"/>
      <c r="P48" s="194"/>
      <c r="Q48" s="195"/>
      <c r="R48" s="260"/>
      <c r="S48" s="193"/>
    </row>
    <row r="49" spans="1:26" ht="22.5" customHeight="1">
      <c r="A49" s="173">
        <f>'[19]ССР_КТПт 1000кВА'!$H$22*0.5</f>
        <v>124.32870376965442</v>
      </c>
      <c r="B49" s="173">
        <f>'[19]ССР_КТПп 1000кВА'!$H$22*0.5</f>
        <v>153.50625179955424</v>
      </c>
      <c r="C49" s="173">
        <f>'[20]ССР_2КТПт 1000кВА '!$H$22*0.5</f>
        <v>483.13173073712233</v>
      </c>
      <c r="D49" s="173">
        <f>'[20]ССР_2КТПп 1000кВА'!$H$22*0.5</f>
        <v>304.49368157447049</v>
      </c>
      <c r="E49" s="173">
        <f>'[21]ССР_БКТП-1000'!$H$22*0.5</f>
        <v>342.89595426130353</v>
      </c>
      <c r="F49" s="173">
        <f>'[22]ССР_2БКТП-1000 т'!$H$22*0.5</f>
        <v>572.78176062679529</v>
      </c>
      <c r="G49" s="173">
        <f>'[22]ССР_2БКТП-1000 п'!$H$22*0.5</f>
        <v>651.157837412444</v>
      </c>
      <c r="H49" s="173">
        <f>'[21]ССР_БКТП-1250'!$H$22*0.5</f>
        <v>286.22596668655297</v>
      </c>
      <c r="I49" s="173">
        <f>'[22]ССР_2БКТП-1250 т'!$H$22*0.5</f>
        <v>560.62361418832245</v>
      </c>
      <c r="J49" s="173">
        <f>'[22]ССР_2БКТП-1250 п'!$H$22*0.5</f>
        <v>584.4420207433426</v>
      </c>
      <c r="K49" s="111">
        <f>'[21]ССР_БКТП-1250'!$H$22*0.5</f>
        <v>286.22596668655297</v>
      </c>
      <c r="L49" s="173">
        <f>'[22]ССР_2БКТП-1600 т'!$H$22*0.5</f>
        <v>493.8115889479555</v>
      </c>
      <c r="M49" s="173">
        <f>'[22]ССР_2БКТП-1600 п'!$H$22*0.5</f>
        <v>518.62242910943485</v>
      </c>
      <c r="N49" s="173">
        <f>'[22]ССР_БКТП-2500 п  (2)'!$H$22*0.5</f>
        <v>194.82905773457011</v>
      </c>
      <c r="O49" s="173">
        <f>'[22]ССР_2БКТП-2500 п '!$H$22*0.5</f>
        <v>448.96057631406489</v>
      </c>
      <c r="P49" s="312">
        <f>'[23]ССР_РП 6 кВ'!$H$22*0.5</f>
        <v>351.1358866477035</v>
      </c>
      <c r="Q49" s="313"/>
      <c r="R49" s="314">
        <f>'[24]ССР_РП 10 кВ'!$H$22/11000*0.5</f>
        <v>246.76420235476186</v>
      </c>
      <c r="S49" s="314"/>
    </row>
    <row r="50" spans="1:26">
      <c r="D50" s="4"/>
    </row>
    <row r="51" spans="1:26" s="108" customFormat="1" ht="15.75">
      <c r="A51" s="65" t="s">
        <v>21</v>
      </c>
      <c r="R51" s="109"/>
      <c r="S51" s="109"/>
    </row>
    <row r="52" spans="1:26" ht="15.75">
      <c r="A52" s="265" t="s">
        <v>142</v>
      </c>
      <c r="B52" s="265"/>
      <c r="C52" s="265"/>
      <c r="D52" s="265"/>
      <c r="E52" s="265"/>
      <c r="F52" s="265"/>
      <c r="G52" s="265"/>
      <c r="H52" s="265"/>
      <c r="I52" s="265"/>
      <c r="J52" s="265"/>
      <c r="K52" s="265"/>
      <c r="L52" s="265"/>
      <c r="M52" s="265"/>
      <c r="N52" s="265"/>
      <c r="O52" s="265"/>
      <c r="P52" s="265"/>
      <c r="Q52" s="265"/>
      <c r="R52" s="265"/>
      <c r="S52" s="19"/>
      <c r="T52" s="19"/>
      <c r="U52" s="19"/>
      <c r="V52" s="19"/>
      <c r="W52" s="19"/>
      <c r="X52" s="19"/>
    </row>
    <row r="53" spans="1:26">
      <c r="D53" s="4"/>
    </row>
    <row r="54" spans="1:26">
      <c r="D54" s="4"/>
    </row>
    <row r="56" spans="1:26">
      <c r="S56" s="287"/>
      <c r="T56" s="287"/>
      <c r="U56" s="287"/>
      <c r="V56" s="287"/>
      <c r="W56" s="260"/>
      <c r="X56" s="260"/>
      <c r="Y56" s="260"/>
      <c r="Z56" s="260"/>
    </row>
    <row r="57" spans="1:26">
      <c r="S57" s="289"/>
      <c r="T57" s="290"/>
      <c r="U57" s="289"/>
      <c r="V57" s="290"/>
      <c r="W57" s="260"/>
      <c r="X57" s="260"/>
      <c r="Y57" s="260"/>
      <c r="Z57" s="260"/>
    </row>
    <row r="58" spans="1:26">
      <c r="S58" s="291"/>
      <c r="T58" s="291"/>
      <c r="U58" s="291"/>
      <c r="V58" s="291"/>
      <c r="W58" s="260"/>
      <c r="X58" s="260"/>
      <c r="Y58" s="260"/>
      <c r="Z58" s="260"/>
    </row>
    <row r="59" spans="1:26">
      <c r="S59" s="172"/>
      <c r="T59" s="172"/>
      <c r="U59" s="291"/>
      <c r="V59" s="291"/>
      <c r="W59" s="260"/>
      <c r="X59" s="260"/>
      <c r="Y59" s="260"/>
      <c r="Z59" s="260"/>
    </row>
    <row r="60" spans="1:26">
      <c r="S60" s="170"/>
      <c r="T60" s="170"/>
      <c r="U60" s="170"/>
      <c r="V60" s="170"/>
      <c r="W60" s="288"/>
      <c r="X60" s="288"/>
      <c r="Y60" s="288"/>
      <c r="Z60" s="288"/>
    </row>
  </sheetData>
  <mergeCells count="105">
    <mergeCell ref="A5:G5"/>
    <mergeCell ref="H5:M5"/>
    <mergeCell ref="N5:S5"/>
    <mergeCell ref="A9:S9"/>
    <mergeCell ref="A10:B11"/>
    <mergeCell ref="C10:K10"/>
    <mergeCell ref="L10:T10"/>
    <mergeCell ref="A21:B22"/>
    <mergeCell ref="C21:K21"/>
    <mergeCell ref="L21:T21"/>
    <mergeCell ref="A23:B23"/>
    <mergeCell ref="A26:B27"/>
    <mergeCell ref="C26:H26"/>
    <mergeCell ref="I26:N26"/>
    <mergeCell ref="O26:W26"/>
    <mergeCell ref="A12:B12"/>
    <mergeCell ref="A15:B16"/>
    <mergeCell ref="C15:H15"/>
    <mergeCell ref="I15:N15"/>
    <mergeCell ref="O15:W15"/>
    <mergeCell ref="A17:B17"/>
    <mergeCell ref="A28:B28"/>
    <mergeCell ref="A31:T31"/>
    <mergeCell ref="D32:J32"/>
    <mergeCell ref="K32:Q32"/>
    <mergeCell ref="R32:X32"/>
    <mergeCell ref="A33:C33"/>
    <mergeCell ref="D33:G33"/>
    <mergeCell ref="H33:J33"/>
    <mergeCell ref="K33:N33"/>
    <mergeCell ref="O33:Q33"/>
    <mergeCell ref="P34:Q34"/>
    <mergeCell ref="R34:S34"/>
    <mergeCell ref="T34:U34"/>
    <mergeCell ref="V34:V35"/>
    <mergeCell ref="W34:X34"/>
    <mergeCell ref="A39:G39"/>
    <mergeCell ref="H39:N39"/>
    <mergeCell ref="O39:U39"/>
    <mergeCell ref="R33:U33"/>
    <mergeCell ref="V33:X33"/>
    <mergeCell ref="A34:C35"/>
    <mergeCell ref="D34:E34"/>
    <mergeCell ref="F34:G34"/>
    <mergeCell ref="H34:H35"/>
    <mergeCell ref="I34:J34"/>
    <mergeCell ref="K34:L34"/>
    <mergeCell ref="M34:N34"/>
    <mergeCell ref="O34:O35"/>
    <mergeCell ref="T41:U41"/>
    <mergeCell ref="A41:B41"/>
    <mergeCell ref="C41:D41"/>
    <mergeCell ref="E41:E42"/>
    <mergeCell ref="F41:G41"/>
    <mergeCell ref="H41:I41"/>
    <mergeCell ref="J41:K41"/>
    <mergeCell ref="A40:D40"/>
    <mergeCell ref="E40:G40"/>
    <mergeCell ref="H40:K40"/>
    <mergeCell ref="L40:N40"/>
    <mergeCell ref="O40:R40"/>
    <mergeCell ref="S40:U40"/>
    <mergeCell ref="R45:S48"/>
    <mergeCell ref="A46:D46"/>
    <mergeCell ref="E46:G46"/>
    <mergeCell ref="H46:J46"/>
    <mergeCell ref="K46:M46"/>
    <mergeCell ref="L41:L42"/>
    <mergeCell ref="M41:N41"/>
    <mergeCell ref="O41:P41"/>
    <mergeCell ref="Q41:R41"/>
    <mergeCell ref="S41:S42"/>
    <mergeCell ref="I47:J47"/>
    <mergeCell ref="K47:K48"/>
    <mergeCell ref="L47:M47"/>
    <mergeCell ref="N47:N48"/>
    <mergeCell ref="A45:G45"/>
    <mergeCell ref="H45:J45"/>
    <mergeCell ref="K45:M45"/>
    <mergeCell ref="N45:O45"/>
    <mergeCell ref="P45:Q48"/>
    <mergeCell ref="W60:X60"/>
    <mergeCell ref="Y60:Z60"/>
    <mergeCell ref="A4:S4"/>
    <mergeCell ref="A20:V20"/>
    <mergeCell ref="N1:W3"/>
    <mergeCell ref="W56:X59"/>
    <mergeCell ref="Y56:Z59"/>
    <mergeCell ref="S57:T57"/>
    <mergeCell ref="U57:V57"/>
    <mergeCell ref="S58:T58"/>
    <mergeCell ref="U58:U59"/>
    <mergeCell ref="V58:V59"/>
    <mergeCell ref="O47:O48"/>
    <mergeCell ref="P49:Q49"/>
    <mergeCell ref="R49:S49"/>
    <mergeCell ref="A52:R52"/>
    <mergeCell ref="S56:T56"/>
    <mergeCell ref="U56:V56"/>
    <mergeCell ref="N46:O46"/>
    <mergeCell ref="A47:B47"/>
    <mergeCell ref="C47:D47"/>
    <mergeCell ref="E47:E48"/>
    <mergeCell ref="F47:G47"/>
    <mergeCell ref="H47:H48"/>
  </mergeCells>
  <printOptions horizontalCentered="1" verticalCentered="1"/>
  <pageMargins left="0" right="0" top="0.19685039370078741" bottom="0.19685039370078741" header="0.31496062992125984" footer="0.31496062992125984"/>
  <pageSetup paperSize="9"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420__x0430__x0437__x0434__x0435__x043b_ xmlns="aa3e204f-40c9-4896-a7d3-8d249df789ab">Раздел 4  Тарифы на  услуги по технологическому присоединению</_x0420__x0430__x0437__x0434__x0435__x043b_>
    <_x0413__x043e__x0434_ xmlns="aa3e204f-40c9-4896-a7d3-8d249df789ab">2017 год</_x0413__x043e__x0434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3B3B84E034BEE74B8D97D8C3BB157668" ma:contentTypeVersion="2" ma:contentTypeDescription="Создание документа." ma:contentTypeScope="" ma:versionID="3d6d5aa2b091f98bb078e34f17660c3d">
  <xsd:schema xmlns:xsd="http://www.w3.org/2001/XMLSchema" xmlns:xs="http://www.w3.org/2001/XMLSchema" xmlns:p="http://schemas.microsoft.com/office/2006/metadata/properties" xmlns:ns2="aa3e204f-40c9-4896-a7d3-8d249df789ab" targetNamespace="http://schemas.microsoft.com/office/2006/metadata/properties" ma:root="true" ma:fieldsID="52c745f38a7b111d15d5dbe6dd43378c" ns2:_="">
    <xsd:import namespace="aa3e204f-40c9-4896-a7d3-8d249df789ab"/>
    <xsd:element name="properties">
      <xsd:complexType>
        <xsd:sequence>
          <xsd:element name="documentManagement">
            <xsd:complexType>
              <xsd:all>
                <xsd:element ref="ns2:_x0413__x043e__x0434_" minOccurs="0"/>
                <xsd:element ref="ns2:_x0420__x0430__x0437__x0434__x0435__x043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3e204f-40c9-4896-a7d3-8d249df789ab" elementFormDefault="qualified">
    <xsd:import namespace="http://schemas.microsoft.com/office/2006/documentManagement/types"/>
    <xsd:import namespace="http://schemas.microsoft.com/office/infopath/2007/PartnerControls"/>
    <xsd:element name="_x0413__x043e__x0434_" ma:index="8" nillable="true" ma:displayName="Гр." ma:format="Dropdown" ma:internalName="_x0413__x043e__x0434_">
      <xsd:simpleType>
        <xsd:restriction base="dms:Choice">
          <xsd:enumeration value="-"/>
          <xsd:enumeration value="2015 год"/>
          <xsd:enumeration value="2016 год"/>
          <xsd:enumeration value="2017 год"/>
          <xsd:enumeration value="2018 год"/>
          <xsd:enumeration value="2019 год"/>
          <xsd:enumeration value="Типовые формы договоров"/>
        </xsd:restriction>
      </xsd:simpleType>
    </xsd:element>
    <xsd:element name="_x0420__x0430__x0437__x0434__x0435__x043b_" ma:index="9" nillable="true" ma:displayName="Раздел" ma:format="Dropdown" ma:internalName="_x0420__x0430__x0437__x0434__x0435__x043b_">
      <xsd:simpleType>
        <xsd:restriction base="dms:Choice">
          <xsd:enumeration value="Раздел 1 Структура и объем затрат на производство и реализацию товаров (работ, услуг)"/>
          <xsd:enumeration value="Раздел 2 Предложение о размере цен (тарифов), долгосрочных параметров регулирования"/>
          <xsd:enumeration value="Раздел 3 Тарифы на услуги по передаче электрической энергии"/>
          <xsd:enumeration value="Раздел 4  Тарифы на  услуги по технологическому присоединению"/>
          <xsd:enumeration value="Раздел 5  Сведения о расходах, связанных с осуществлением технологического присоединения, не включаемых в плату за технологическое присоединение»"/>
          <xsd:enumeration value="Раздел 6 Баланс электрической энергии и мощности"/>
          <xsd:enumeration value="Раздел 7 Информация о потерях электрической энергии"/>
          <xsd:enumeration value="Раздел 8 Перечень зон деятельности"/>
          <xsd:enumeration value="Раздел 9 Информация об аварийных отключениях"/>
          <xsd:enumeration value="Раздел 10 Информация о свободной и резервируемой максимальной мощности"/>
          <xsd:enumeration value="Раздел 11 Информация о вводе в ремонт и выводе из ремонта электросетевых объектов"/>
          <xsd:enumeration value="Раздел 12 Сведения о ходе реализации заявок на технологическое присоединение"/>
          <xsd:enumeration value="Раздел 13 Информация об условиях договоров об осуществлении технологического присоединения"/>
          <xsd:enumeration value="Раздел 14 Информация о порядке выполнения мероприятий, связанных с технологическим присоединением"/>
          <xsd:enumeration value="Раздел 15 Информация об инвестиционных программах (о проектах инвестиционных программ) и отчетах об их реализации"/>
          <xsd:enumeration value="Раздел 16 Информация о паспортах услуг"/>
          <xsd:enumeration value="Раздел 17 Информация о лицах, намеревающихся перераспределить максимальную мощность"/>
          <xsd:enumeration value="Раздел 18 Информация о качестве обслуживания потребителей услуг"/>
          <xsd:enumeration value="Раздел 19  Информация об объеме и стоимости электрической энергии, приобретенной по каждому договору купли-продажи в целях компенсации потерь электрической энергии, заключенному с производителем электрической энергии"/>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5CD4AF-FC81-49E0-9AA3-8F2461E3AACE}"/>
</file>

<file path=customXml/itemProps2.xml><?xml version="1.0" encoding="utf-8"?>
<ds:datastoreItem xmlns:ds="http://schemas.openxmlformats.org/officeDocument/2006/customXml" ds:itemID="{9760D52E-703E-45D1-9FD6-20B22B2F1F43}"/>
</file>

<file path=customXml/itemProps3.xml><?xml version="1.0" encoding="utf-8"?>
<ds:datastoreItem xmlns:ds="http://schemas.openxmlformats.org/officeDocument/2006/customXml" ds:itemID="{417A86F4-11E5-44A2-B1AC-60F75A33AB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Приложение3</vt:lpstr>
      <vt:lpstr>Приложение 1</vt:lpstr>
      <vt:lpstr>Приложение 4</vt:lpstr>
      <vt:lpstr>Приложение 2</vt:lpstr>
      <vt:lpstr>'Приложение 1'!Область_печати</vt:lpstr>
      <vt:lpstr>'Приложение 2'!Область_печати</vt:lpstr>
      <vt:lpstr>Приложение3!Область_печати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Pаздел 4  Тарифы на  услуги по технологическому присоединению</dc:title>
  <dc:creator>rst02usr</dc:creator>
  <cp:lastModifiedBy>SLLavrenteva</cp:lastModifiedBy>
  <cp:lastPrinted>2016-12-21T13:40:34Z</cp:lastPrinted>
  <dcterms:created xsi:type="dcterms:W3CDTF">2014-10-06T11:30:46Z</dcterms:created>
  <dcterms:modified xsi:type="dcterms:W3CDTF">2016-12-22T06:30:43Z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0x0101003B3B84E034BEE74B8D97D8C3BB157668</vt:lpwstr>
  </property>
</Properties>
</file>